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4月來臺旅客人次及成長率－按國籍分
Table 1-3 Visitor Arrivals by Nationality,
 April, 2023</t>
  </si>
  <si>
    <t>112年4月
Apr.., 2023</t>
  </si>
  <si>
    <t>111年4月
Apr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51856.0</v>
      </c>
      <c r="E3" s="4" t="n">
        <v>1742.0</v>
      </c>
      <c r="F3" s="5" t="n">
        <f>IF(E3=0,"-",(D3-E3)/E3*100)</f>
        <v>2876.808266360505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9188.0</v>
      </c>
      <c r="E4" s="4" t="n">
        <v>423.0</v>
      </c>
      <c r="F4" s="5" t="n">
        <f ref="F4:F46" si="0" t="shared">IF(E4=0,"-",(D4-E4)/E4*100)</f>
        <v>13892.4349881796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994.0</v>
      </c>
      <c r="E5" s="4" t="n">
        <v>363.0</v>
      </c>
      <c r="F5" s="5" t="n">
        <f si="0" t="shared"/>
        <v>724.79338842975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74.0</v>
      </c>
      <c r="E6" s="4" t="n">
        <v>61.0</v>
      </c>
      <c r="F6" s="5" t="n">
        <f si="0" t="shared"/>
        <v>1660.655737704918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6331.0</v>
      </c>
      <c r="E7" s="4" t="n">
        <v>731.0</v>
      </c>
      <c r="F7" s="5" t="n">
        <f si="0" t="shared"/>
        <v>6238.030095759233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4505.0</v>
      </c>
      <c r="E8" s="4" t="n">
        <v>467.0</v>
      </c>
      <c r="F8" s="5" t="n">
        <f si="0" t="shared"/>
        <v>7288.650963597431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7160.0</v>
      </c>
      <c r="E9" s="4" t="n">
        <v>6120.0</v>
      </c>
      <c r="F9" s="5" t="n">
        <f si="0" t="shared"/>
        <v>180.3921568627451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1845.0</v>
      </c>
      <c r="E10" s="4" t="n">
        <v>3735.0</v>
      </c>
      <c r="F10" s="5" t="n">
        <f si="0" t="shared"/>
        <v>752.6104417670683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6360.0</v>
      </c>
      <c r="E11" s="4" t="n">
        <v>2762.0</v>
      </c>
      <c r="F11" s="5" t="n">
        <f si="0" t="shared"/>
        <v>1578.49384503982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6748.0</v>
      </c>
      <c r="E12" s="4" t="n">
        <v>7558.0</v>
      </c>
      <c r="F12" s="5" t="n">
        <f si="0" t="shared"/>
        <v>386.213283937549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030.0</v>
      </c>
      <c r="E13" s="4" t="n">
        <f>E14-E7-E8-E9-E10-E11-E12</f>
        <v>102.0</v>
      </c>
      <c r="F13" s="5" t="n">
        <f si="0" t="shared"/>
        <v>1890.1960784313726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14979.0</v>
      </c>
      <c r="E14" s="4" t="n">
        <v>21475.0</v>
      </c>
      <c r="F14" s="5" t="n">
        <f si="0" t="shared"/>
        <v>901.066356228172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425.0</v>
      </c>
      <c r="E15" s="4" t="n">
        <f>E16-E3-E4-E5-E6-E14</f>
        <v>71.0</v>
      </c>
      <c r="F15" s="5" t="n">
        <f si="0" t="shared"/>
        <v>498.591549295774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30516.0</v>
      </c>
      <c r="E16" s="4" t="n">
        <v>24135.0</v>
      </c>
      <c r="F16" s="5" t="n">
        <f si="0" t="shared"/>
        <v>1269.44686140459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549.0</v>
      </c>
      <c r="E17" s="4" t="n">
        <v>166.0</v>
      </c>
      <c r="F17" s="5" t="n">
        <f si="0" t="shared"/>
        <v>6254.81927710843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3171.0</v>
      </c>
      <c r="E18" s="4" t="n">
        <v>1043.0</v>
      </c>
      <c r="F18" s="5" t="n">
        <f si="0" t="shared"/>
        <v>4039.11792905081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94.0</v>
      </c>
      <c r="E19" s="4" t="n">
        <v>19.0</v>
      </c>
      <c r="F19" s="5" t="n">
        <f si="0" t="shared"/>
        <v>1447.368421052631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25.0</v>
      </c>
      <c r="E20" s="4" t="n">
        <v>24.0</v>
      </c>
      <c r="F20" s="5" t="n">
        <f si="0" t="shared"/>
        <v>837.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1.0</v>
      </c>
      <c r="E21" s="4" t="n">
        <v>5.0</v>
      </c>
      <c r="F21" s="5" t="n">
        <f si="0" t="shared"/>
        <v>112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783.0</v>
      </c>
      <c r="E22" s="4" t="n">
        <f>E23-E17-E18-E19-E20-E21</f>
        <v>87.0</v>
      </c>
      <c r="F22" s="5" t="n">
        <f>IF(E22=0,"-",(D22-E22)/E22*100)</f>
        <v>800.0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5083.0</v>
      </c>
      <c r="E23" s="4" t="n">
        <v>1344.0</v>
      </c>
      <c r="F23" s="5" t="n">
        <f si="0" t="shared"/>
        <v>3998.437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52.0</v>
      </c>
      <c r="E24" s="4" t="n">
        <v>85.0</v>
      </c>
      <c r="F24" s="5" t="n">
        <f si="0" t="shared"/>
        <v>667.0588235294118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498.0</v>
      </c>
      <c r="E25" s="4" t="n">
        <v>146.0</v>
      </c>
      <c r="F25" s="5" t="n">
        <f si="0" t="shared"/>
        <v>2980.82191780821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9744.0</v>
      </c>
      <c r="E26" s="4" t="n">
        <v>220.0</v>
      </c>
      <c r="F26" s="5" t="n">
        <f si="0" t="shared"/>
        <v>4329.090909090909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357.0</v>
      </c>
      <c r="E27" s="4" t="n">
        <v>70.0</v>
      </c>
      <c r="F27" s="5" t="n">
        <f si="0" t="shared"/>
        <v>1838.571428571428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142.0</v>
      </c>
      <c r="E28" s="4" t="n">
        <v>278.0</v>
      </c>
      <c r="F28" s="5" t="n">
        <f si="0" t="shared"/>
        <v>670.503597122302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21.0</v>
      </c>
      <c r="E29" s="4" t="n">
        <v>17.0</v>
      </c>
      <c r="F29" s="5" t="n">
        <f si="0" t="shared"/>
        <v>5317.6470588235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881.0</v>
      </c>
      <c r="E30" s="4" t="n">
        <v>36.0</v>
      </c>
      <c r="F30" s="5" t="n">
        <f si="0" t="shared"/>
        <v>2347.222222222222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9038.0</v>
      </c>
      <c r="E31" s="4" t="n">
        <v>571.0</v>
      </c>
      <c r="F31" s="5" t="n">
        <f si="0" t="shared"/>
        <v>1482.837127845884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32.0</v>
      </c>
      <c r="E32" s="4" t="n">
        <v>13.0</v>
      </c>
      <c r="F32" s="5" t="n">
        <f si="0" t="shared"/>
        <v>6300.0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30.0</v>
      </c>
      <c r="E33" s="4" t="n">
        <v>6.0</v>
      </c>
      <c r="F33" s="5" t="n">
        <f si="0" t="shared"/>
        <v>2066.66666666666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94.0</v>
      </c>
      <c r="E34" s="4" t="n">
        <v>47.0</v>
      </c>
      <c r="F34" s="5" t="n">
        <f si="0" t="shared"/>
        <v>1163.829787234042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631.0</v>
      </c>
      <c r="E35" s="4" t="n">
        <f>E36-E24-E25-E26-E27-E28-E29-E30-E31-E32-E33-E34</f>
        <v>782.0</v>
      </c>
      <c r="F35" s="5" t="n">
        <f si="0" t="shared"/>
        <v>620.07672634271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6420.0</v>
      </c>
      <c r="E36" s="4" t="n">
        <v>2271.0</v>
      </c>
      <c r="F36" s="5" t="n">
        <f si="0" t="shared"/>
        <v>1503.698811096433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9217.0</v>
      </c>
      <c r="E37" s="4" t="n">
        <v>114.0</v>
      </c>
      <c r="F37" s="5" t="n">
        <f si="0" t="shared"/>
        <v>7985.08771929824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49.0</v>
      </c>
      <c r="E38" s="4" t="n">
        <v>31.0</v>
      </c>
      <c r="F38" s="5" t="n">
        <f si="0" t="shared"/>
        <v>5219.354838709678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21.0</v>
      </c>
      <c r="E39" s="4" t="n">
        <f>E40-E37-E38</f>
        <v>20.0</v>
      </c>
      <c r="F39" s="5" t="n">
        <f si="0" t="shared"/>
        <v>505.0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0987.0</v>
      </c>
      <c r="E40" s="4" t="n">
        <v>165.0</v>
      </c>
      <c r="F40" s="5" t="n">
        <f si="0" t="shared"/>
        <v>6558.787878787879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07.0</v>
      </c>
      <c r="E41" s="4" t="n">
        <v>78.0</v>
      </c>
      <c r="F41" s="5" t="n">
        <f si="0" t="shared"/>
        <v>421.794871794871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08.0</v>
      </c>
      <c r="E42" s="4" t="n">
        <f>E43-E41</f>
        <v>92.0</v>
      </c>
      <c r="F42" s="5" t="n">
        <f si="0" t="shared"/>
        <v>234.782608695652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715.0</v>
      </c>
      <c r="E43" s="4" t="n">
        <v>170.0</v>
      </c>
      <c r="F43" s="5" t="n">
        <f si="0" t="shared"/>
        <v>320.588235294117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9.0</v>
      </c>
      <c r="E44" s="4" t="n">
        <v>0.0</v>
      </c>
      <c r="F44" s="5" t="str">
        <f si="0" t="shared"/>
        <v>-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9421.0</v>
      </c>
      <c r="E45" s="4" t="n">
        <v>1675.0</v>
      </c>
      <c r="F45" s="5" t="n">
        <f si="0" t="shared"/>
        <v>7029.61194029850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53211.0</v>
      </c>
      <c r="E46" s="8" t="n">
        <f>E44+E43+E40+E36+E23+E16+E45</f>
        <v>29760.0</v>
      </c>
      <c r="F46" s="5" t="n">
        <f si="0" t="shared"/>
        <v>1758.90793010752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