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<sst xmlns="http://schemas.openxmlformats.org/spreadsheetml/2006/main" count="118" uniqueCount="73">
  <si>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</si>
  <si>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</si>
  <si>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</si>
  <si>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</si>
  <si>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</si>
  <si>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</si>
  <si>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</si>
  <si>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</si>
  <si>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</si>
  <si>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</si>
  <si>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</si>
  <si>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</si>
  <si>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</si>
  <si>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</si>
  <si>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</si>
  <si>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</si>
  <si>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</si>
  <si>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</si>
  <si>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</si>
  <si>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</si>
  <si>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</si>
  <si>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</si>
  <si>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</si>
  <si>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</si>
  <si>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</si>
  <si>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</si>
  <si>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</si>
  <si>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</si>
  <si>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</si>
  <si>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</si>
  <si>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</si>
  <si>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</si>
  <si>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</si>
  <si>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</si>
  <si>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</si>
  <si>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</si>
  <si>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</si>
  <si>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</si>
  <si>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</si>
  <si>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</si>
  <si>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</si>
  <si>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</si>
  <si>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</si>
  <si>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</si>
  <si>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</si>
  <si>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</si>
  <si>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</si>
  <si>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</si>
  <si>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</si>
  <si>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</si>
  <si>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</si>
  <si>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</si>
  <si>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</si>
  <si>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</si>
  <si>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</si>
  <si>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</si>
  <si>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</si>
  <si>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</si>
  <si>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</si>
  <si>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</si>
  <si>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</si>
  <si>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</si>
  <si>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</si>
  <si>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</si>
  <si>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</si>
  <si>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</si>
  <si>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</si>
  <si>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</si>
  <si>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</si>
  <si>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</si>
  <si>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</si>
  <si>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112年1至3月來臺旅客人次～按停留夜數分
Table 1-8  Visitor Arrivals  by Length of Stay,
January-March,2023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</si>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</sst>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2590.0</v>
      </c>
      <c r="E3" s="4" t="n">
        <v>12364.0</v>
      </c>
      <c r="F3" s="4" t="n">
        <v>21700.0</v>
      </c>
      <c r="G3" s="4" t="n">
        <v>20650.0</v>
      </c>
      <c r="H3" s="4" t="n">
        <v>18037.0</v>
      </c>
      <c r="I3" s="4" t="n">
        <v>9654.0</v>
      </c>
      <c r="J3" s="4" t="n">
        <v>2483.0</v>
      </c>
      <c r="K3" s="4" t="n">
        <v>543.0</v>
      </c>
      <c r="L3" s="4" t="n">
        <v>306.0</v>
      </c>
      <c r="M3" s="4" t="n">
        <v>12397.0</v>
      </c>
      <c r="N3" s="11" t="n">
        <f>SUM(D3:M3)</f>
        <v>100724.0</v>
      </c>
      <c r="O3" s="4" t="n">
        <v>1755167.0</v>
      </c>
      <c r="P3" s="4" t="n">
        <v>477395.0</v>
      </c>
      <c r="Q3" s="11" t="n">
        <f>SUM(D3:L3)</f>
        <v>88327.0</v>
      </c>
      <c r="R3" s="6" t="n">
        <f ref="R3:R48" si="0" t="shared">IF(P3&lt;&gt;0,P3/SUM(D3:L3),0)</f>
        <v>5.40485921632117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546.0</v>
      </c>
      <c r="E4" s="5" t="n">
        <v>722.0</v>
      </c>
      <c r="F4" s="5" t="n">
        <v>563.0</v>
      </c>
      <c r="G4" s="5" t="n">
        <v>759.0</v>
      </c>
      <c r="H4" s="5" t="n">
        <v>1638.0</v>
      </c>
      <c r="I4" s="5" t="n">
        <v>2676.0</v>
      </c>
      <c r="J4" s="5" t="n">
        <v>2207.0</v>
      </c>
      <c r="K4" s="5" t="n">
        <v>1436.0</v>
      </c>
      <c r="L4" s="5" t="n">
        <v>1212.0</v>
      </c>
      <c r="M4" s="5" t="n">
        <v>16809.0</v>
      </c>
      <c r="N4" s="11" t="n">
        <f ref="N4:N14" si="1" t="shared">SUM(D4:M4)</f>
        <v>28568.0</v>
      </c>
      <c r="O4" s="5" t="n">
        <v>2412416.0</v>
      </c>
      <c r="P4" s="5" t="n">
        <v>258870.0</v>
      </c>
      <c r="Q4" s="11" t="n">
        <f ref="Q4:Q48" si="2" t="shared">SUM(D4:L4)</f>
        <v>11759.0</v>
      </c>
      <c r="R4" s="6" t="n">
        <f si="0" t="shared"/>
        <v>22.014627094140657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7288.0</v>
      </c>
      <c r="E5" s="5" t="n">
        <v>28537.0</v>
      </c>
      <c r="F5" s="5" t="n">
        <v>39722.0</v>
      </c>
      <c r="G5" s="5" t="n">
        <v>17791.0</v>
      </c>
      <c r="H5" s="5" t="n">
        <v>16545.0</v>
      </c>
      <c r="I5" s="5" t="n">
        <v>9613.0</v>
      </c>
      <c r="J5" s="5" t="n">
        <v>5069.0</v>
      </c>
      <c r="K5" s="5" t="n">
        <v>3805.0</v>
      </c>
      <c r="L5" s="5" t="n">
        <v>2161.0</v>
      </c>
      <c r="M5" s="5" t="n">
        <v>9714.0</v>
      </c>
      <c r="N5" s="11" t="n">
        <f si="1" t="shared"/>
        <v>140245.0</v>
      </c>
      <c r="O5" s="5" t="n">
        <v>3799487.0</v>
      </c>
      <c r="P5" s="5" t="n">
        <v>895065.0</v>
      </c>
      <c r="Q5" s="11" t="n">
        <f si="2" t="shared"/>
        <v>130531.0</v>
      </c>
      <c r="R5" s="6" t="n">
        <f si="0" t="shared"/>
        <v>6.857106740927443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2964.0</v>
      </c>
      <c r="E6" s="5" t="n">
        <v>15777.0</v>
      </c>
      <c r="F6" s="5" t="n">
        <v>76981.0</v>
      </c>
      <c r="G6" s="5" t="n">
        <v>26163.0</v>
      </c>
      <c r="H6" s="5" t="n">
        <v>13768.0</v>
      </c>
      <c r="I6" s="5" t="n">
        <v>4841.0</v>
      </c>
      <c r="J6" s="5" t="n">
        <v>2028.0</v>
      </c>
      <c r="K6" s="5" t="n">
        <v>1231.0</v>
      </c>
      <c r="L6" s="5" t="n">
        <v>688.0</v>
      </c>
      <c r="M6" s="5" t="n">
        <v>3039.0</v>
      </c>
      <c r="N6" s="11" t="n">
        <f si="1" t="shared"/>
        <v>147480.0</v>
      </c>
      <c r="O6" s="5" t="n">
        <v>1611164.0</v>
      </c>
      <c r="P6" s="5" t="n">
        <v>647659.0</v>
      </c>
      <c r="Q6" s="11" t="n">
        <f si="2" t="shared"/>
        <v>144441.0</v>
      </c>
      <c r="R6" s="6" t="n">
        <f si="0" t="shared"/>
        <v>4.483900000692325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300.0</v>
      </c>
      <c r="E7" s="5" t="n">
        <v>286.0</v>
      </c>
      <c r="F7" s="5" t="n">
        <v>437.0</v>
      </c>
      <c r="G7" s="5" t="n">
        <v>466.0</v>
      </c>
      <c r="H7" s="5" t="n">
        <v>1037.0</v>
      </c>
      <c r="I7" s="5" t="n">
        <v>683.0</v>
      </c>
      <c r="J7" s="5" t="n">
        <v>448.0</v>
      </c>
      <c r="K7" s="5" t="n">
        <v>532.0</v>
      </c>
      <c r="L7" s="5" t="n">
        <v>235.0</v>
      </c>
      <c r="M7" s="5" t="n">
        <v>2018.0</v>
      </c>
      <c r="N7" s="11" t="n">
        <f si="1" t="shared"/>
        <v>6442.0</v>
      </c>
      <c r="O7" s="5" t="n">
        <v>946058.0</v>
      </c>
      <c r="P7" s="5" t="n">
        <v>71601.0</v>
      </c>
      <c r="Q7" s="11" t="n">
        <f si="2" t="shared"/>
        <v>4424.0</v>
      </c>
      <c r="R7" s="6" t="n">
        <f si="0" t="shared"/>
        <v>16.18467450271248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251.0</v>
      </c>
      <c r="E8" s="5" t="n">
        <v>245.0</v>
      </c>
      <c r="F8" s="5" t="n">
        <v>296.0</v>
      </c>
      <c r="G8" s="5" t="n">
        <v>331.0</v>
      </c>
      <c r="H8" s="5" t="n">
        <v>674.0</v>
      </c>
      <c r="I8" s="5" t="n">
        <v>694.0</v>
      </c>
      <c r="J8" s="5" t="n">
        <v>339.0</v>
      </c>
      <c r="K8" s="5" t="n">
        <v>148.0</v>
      </c>
      <c r="L8" s="5" t="n">
        <v>76.0</v>
      </c>
      <c r="M8" s="5" t="n">
        <v>305.0</v>
      </c>
      <c r="N8" s="11" t="n">
        <f si="1" t="shared"/>
        <v>3359.0</v>
      </c>
      <c r="O8" s="5" t="n">
        <v>133465.0</v>
      </c>
      <c r="P8" s="5" t="n">
        <v>34005.0</v>
      </c>
      <c r="Q8" s="11" t="n">
        <f si="2" t="shared"/>
        <v>3054.0</v>
      </c>
      <c r="R8" s="6" t="n">
        <f si="0" t="shared"/>
        <v>11.134577603143418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4622.0</v>
      </c>
      <c r="E9" s="5" t="n">
        <v>1634.0</v>
      </c>
      <c r="F9" s="5" t="n">
        <v>4613.0</v>
      </c>
      <c r="G9" s="5" t="n">
        <v>10119.0</v>
      </c>
      <c r="H9" s="5" t="n">
        <v>40499.0</v>
      </c>
      <c r="I9" s="5" t="n">
        <v>17327.0</v>
      </c>
      <c r="J9" s="5" t="n">
        <v>4287.0</v>
      </c>
      <c r="K9" s="5" t="n">
        <v>1870.0</v>
      </c>
      <c r="L9" s="5" t="n">
        <v>884.0</v>
      </c>
      <c r="M9" s="5" t="n">
        <v>15403.0</v>
      </c>
      <c r="N9" s="11" t="n">
        <f si="1" t="shared"/>
        <v>101258.0</v>
      </c>
      <c r="O9" s="5" t="n">
        <v>1.1092065E7</v>
      </c>
      <c r="P9" s="5" t="n">
        <v>722216.0</v>
      </c>
      <c r="Q9" s="11" t="n">
        <f si="2" t="shared"/>
        <v>85855.0</v>
      </c>
      <c r="R9" s="6" t="n">
        <f si="0" t="shared"/>
        <v>8.412043561819347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1902.0</v>
      </c>
      <c r="E10" s="5" t="n">
        <v>2793.0</v>
      </c>
      <c r="F10" s="5" t="n">
        <v>7056.0</v>
      </c>
      <c r="G10" s="5" t="n">
        <v>12782.0</v>
      </c>
      <c r="H10" s="5" t="n">
        <v>38252.0</v>
      </c>
      <c r="I10" s="5" t="n">
        <v>20841.0</v>
      </c>
      <c r="J10" s="5" t="n">
        <v>2708.0</v>
      </c>
      <c r="K10" s="5" t="n">
        <v>648.0</v>
      </c>
      <c r="L10" s="5" t="n">
        <v>217.0</v>
      </c>
      <c r="M10" s="5" t="n">
        <v>1084.0</v>
      </c>
      <c r="N10" s="11" t="n">
        <f si="1" t="shared"/>
        <v>88283.0</v>
      </c>
      <c r="O10" s="5" t="n">
        <v>927765.0</v>
      </c>
      <c r="P10" s="5" t="n">
        <v>612490.0</v>
      </c>
      <c r="Q10" s="11" t="n">
        <f si="2" t="shared"/>
        <v>87199.0</v>
      </c>
      <c r="R10" s="6" t="n">
        <f si="0" t="shared"/>
        <v>7.0240484409224875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3276.0</v>
      </c>
      <c r="E11" s="5" t="n">
        <v>515.0</v>
      </c>
      <c r="F11" s="5" t="n">
        <v>941.0</v>
      </c>
      <c r="G11" s="5" t="n">
        <v>1472.0</v>
      </c>
      <c r="H11" s="5" t="n">
        <v>4529.0</v>
      </c>
      <c r="I11" s="5" t="n">
        <v>4634.0</v>
      </c>
      <c r="J11" s="5" t="n">
        <v>1426.0</v>
      </c>
      <c r="K11" s="5" t="n">
        <v>1885.0</v>
      </c>
      <c r="L11" s="5" t="n">
        <v>487.0</v>
      </c>
      <c r="M11" s="5" t="n">
        <v>18564.0</v>
      </c>
      <c r="N11" s="11" t="n">
        <f si="1" t="shared"/>
        <v>37729.0</v>
      </c>
      <c r="O11" s="5" t="n">
        <v>2.3979743E7</v>
      </c>
      <c r="P11" s="5" t="n">
        <v>244845.0</v>
      </c>
      <c r="Q11" s="11" t="n">
        <f si="2" t="shared"/>
        <v>19165.0</v>
      </c>
      <c r="R11" s="6" t="n">
        <f si="0" t="shared"/>
        <v>12.775632663709889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2416.0</v>
      </c>
      <c r="E12" s="5" t="n">
        <v>3275.0</v>
      </c>
      <c r="F12" s="5" t="n">
        <v>8526.0</v>
      </c>
      <c r="G12" s="5" t="n">
        <v>6950.0</v>
      </c>
      <c r="H12" s="5" t="n">
        <v>8700.0</v>
      </c>
      <c r="I12" s="5" t="n">
        <v>7314.0</v>
      </c>
      <c r="J12" s="5" t="n">
        <v>693.0</v>
      </c>
      <c r="K12" s="5" t="n">
        <v>1227.0</v>
      </c>
      <c r="L12" s="5" t="n">
        <v>446.0</v>
      </c>
      <c r="M12" s="5" t="n">
        <v>18269.0</v>
      </c>
      <c r="N12" s="11" t="n">
        <f si="1" t="shared"/>
        <v>57816.0</v>
      </c>
      <c r="O12" s="5" t="n">
        <v>2.1720401E7</v>
      </c>
      <c r="P12" s="5" t="n">
        <v>300792.0</v>
      </c>
      <c r="Q12" s="11" t="n">
        <f si="2" t="shared"/>
        <v>39547.0</v>
      </c>
      <c r="R12" s="6" t="n">
        <f si="0" t="shared"/>
        <v>7.605937239234329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2496.0</v>
      </c>
      <c r="E13" s="5" t="n">
        <v>4294.0</v>
      </c>
      <c r="F13" s="5" t="n">
        <v>21491.0</v>
      </c>
      <c r="G13" s="5" t="n">
        <v>18381.0</v>
      </c>
      <c r="H13" s="5" t="n">
        <v>13295.0</v>
      </c>
      <c r="I13" s="5" t="n">
        <v>10677.0</v>
      </c>
      <c r="J13" s="5" t="n">
        <v>635.0</v>
      </c>
      <c r="K13" s="5" t="n">
        <v>738.0</v>
      </c>
      <c r="L13" s="5" t="n">
        <v>513.0</v>
      </c>
      <c r="M13" s="5" t="n">
        <v>10644.0</v>
      </c>
      <c r="N13" s="11" t="n">
        <f si="1" t="shared"/>
        <v>83164.0</v>
      </c>
      <c r="O13" s="5" t="n">
        <v>1.1276321E7</v>
      </c>
      <c r="P13" s="5" t="n">
        <v>432368.0</v>
      </c>
      <c r="Q13" s="11" t="n">
        <f si="2" t="shared"/>
        <v>72520.0</v>
      </c>
      <c r="R13" s="6" t="n">
        <f si="0" t="shared"/>
        <v>5.9620518477661335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536.0</v>
      </c>
      <c r="E14" s="5" t="n">
        <v>2302.0</v>
      </c>
      <c r="F14" s="5" t="n">
        <v>5039.0</v>
      </c>
      <c r="G14" s="5" t="n">
        <v>14252.0</v>
      </c>
      <c r="H14" s="5" t="n">
        <v>4567.0</v>
      </c>
      <c r="I14" s="5" t="n">
        <v>4954.0</v>
      </c>
      <c r="J14" s="5" t="n">
        <v>1866.0</v>
      </c>
      <c r="K14" s="5" t="n">
        <v>2053.0</v>
      </c>
      <c r="L14" s="5" t="n">
        <v>2321.0</v>
      </c>
      <c r="M14" s="5" t="n">
        <v>53157.0</v>
      </c>
      <c r="N14" s="11" t="n">
        <f si="1" t="shared"/>
        <v>91047.0</v>
      </c>
      <c r="O14" s="5" t="n">
        <v>6.1558113E7</v>
      </c>
      <c r="P14" s="5" t="n">
        <v>481029.0</v>
      </c>
      <c r="Q14" s="11" t="n">
        <f si="2" t="shared"/>
        <v>37890.0</v>
      </c>
      <c r="R14" s="6" t="n">
        <f si="0" t="shared"/>
        <v>12.695407759303245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208.0</v>
      </c>
      <c r="E15" s="5" t="n">
        <f ref="E15:M15" si="3" t="shared">E16-E9-E10-E11-E12-E13-E14</f>
        <v>111.0</v>
      </c>
      <c r="F15" s="5" t="n">
        <f si="3" t="shared"/>
        <v>174.0</v>
      </c>
      <c r="G15" s="5" t="n">
        <f si="3" t="shared"/>
        <v>333.0</v>
      </c>
      <c r="H15" s="5" t="n">
        <f si="3" t="shared"/>
        <v>909.0</v>
      </c>
      <c r="I15" s="5" t="n">
        <f si="3" t="shared"/>
        <v>644.0</v>
      </c>
      <c r="J15" s="5" t="n">
        <f si="3" t="shared"/>
        <v>371.0</v>
      </c>
      <c r="K15" s="5" t="n">
        <f si="3" t="shared"/>
        <v>128.0</v>
      </c>
      <c r="L15" s="5" t="n">
        <f si="3" t="shared"/>
        <v>59.0</v>
      </c>
      <c r="M15" s="5" t="n">
        <f si="3" t="shared"/>
        <v>785.0</v>
      </c>
      <c r="N15" s="5" t="n">
        <f ref="N15" si="4" t="shared">N16-N9-N10-N11-N12-N13-N14</f>
        <v>3722.0</v>
      </c>
      <c r="O15" s="5" t="n">
        <f>O16-O9-O10-O11-O12-O13-O14</f>
        <v>535991.0</v>
      </c>
      <c r="P15" s="5" t="n">
        <f>P16-P9-P10-P11-P12-P13-P14</f>
        <v>34352.0</v>
      </c>
      <c r="Q15" s="11" t="n">
        <f si="2" t="shared"/>
        <v>2937.0</v>
      </c>
      <c r="R15" s="6" t="n">
        <f si="0" t="shared"/>
        <v>11.696288729996596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15456.0</v>
      </c>
      <c r="E16" s="5" t="n">
        <v>14924.0</v>
      </c>
      <c r="F16" s="5" t="n">
        <v>47840.0</v>
      </c>
      <c r="G16" s="5" t="n">
        <v>64289.0</v>
      </c>
      <c r="H16" s="5" t="n">
        <v>110751.0</v>
      </c>
      <c r="I16" s="5" t="n">
        <v>66391.0</v>
      </c>
      <c r="J16" s="5" t="n">
        <v>11986.0</v>
      </c>
      <c r="K16" s="5" t="n">
        <v>8549.0</v>
      </c>
      <c r="L16" s="5" t="n">
        <v>4927.0</v>
      </c>
      <c r="M16" s="5" t="n">
        <v>117906.0</v>
      </c>
      <c r="N16" s="11" t="n">
        <f ref="N16:N48" si="5" t="shared">SUM(D16:M16)</f>
        <v>463019.0</v>
      </c>
      <c r="O16" s="5" t="n">
        <v>1.31090399E8</v>
      </c>
      <c r="P16" s="5" t="n">
        <v>2828092.0</v>
      </c>
      <c r="Q16" s="11" t="n">
        <f si="2" t="shared"/>
        <v>345113.0</v>
      </c>
      <c r="R16" s="6" t="n">
        <f si="0" t="shared"/>
        <v>8.194684060003535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154.0</v>
      </c>
      <c r="E17" s="5" t="n">
        <f ref="E17:M17" si="6" t="shared">E18-E16-E3-E4-E5-E6-E7-E8</f>
        <v>429.0</v>
      </c>
      <c r="F17" s="5" t="n">
        <f si="6" t="shared"/>
        <v>452.0</v>
      </c>
      <c r="G17" s="5" t="n">
        <f si="6" t="shared"/>
        <v>392.0</v>
      </c>
      <c r="H17" s="5" t="n">
        <f si="6" t="shared"/>
        <v>623.0</v>
      </c>
      <c r="I17" s="5" t="n">
        <f si="6" t="shared"/>
        <v>509.0</v>
      </c>
      <c r="J17" s="5" t="n">
        <f si="6" t="shared"/>
        <v>232.0</v>
      </c>
      <c r="K17" s="5" t="n">
        <f si="6" t="shared"/>
        <v>308.0</v>
      </c>
      <c r="L17" s="5" t="n">
        <f si="6" t="shared"/>
        <v>79.0</v>
      </c>
      <c r="M17" s="5" t="n">
        <f si="6" t="shared"/>
        <v>499.0</v>
      </c>
      <c r="N17" s="11" t="n">
        <f si="5" t="shared"/>
        <v>3677.0</v>
      </c>
      <c r="O17" s="5" t="n">
        <f>O18-O16-O3-O4-O5-O6-O7-O8</f>
        <v>347519.0</v>
      </c>
      <c r="P17" s="5" t="n">
        <f>P18-P16-P3-P4-P5-P6-P7-P8</f>
        <v>39075.0</v>
      </c>
      <c r="Q17" s="11" t="n">
        <f si="2" t="shared"/>
        <v>3178.0</v>
      </c>
      <c r="R17" s="6" t="n">
        <f si="0" t="shared"/>
        <v>12.295468848332284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29549.0</v>
      </c>
      <c r="E18" s="5" t="n">
        <v>73284.0</v>
      </c>
      <c r="F18" s="5" t="n">
        <v>187991.0</v>
      </c>
      <c r="G18" s="5" t="n">
        <v>130841.0</v>
      </c>
      <c r="H18" s="5" t="n">
        <v>163073.0</v>
      </c>
      <c r="I18" s="5" t="n">
        <v>95061.0</v>
      </c>
      <c r="J18" s="5" t="n">
        <v>24792.0</v>
      </c>
      <c r="K18" s="5" t="n">
        <v>16552.0</v>
      </c>
      <c r="L18" s="5" t="n">
        <v>9684.0</v>
      </c>
      <c r="M18" s="5" t="n">
        <v>162687.0</v>
      </c>
      <c r="N18" s="11" t="n">
        <f si="5" t="shared"/>
        <v>893514.0</v>
      </c>
      <c r="O18" s="5" t="n">
        <v>1.42095675E8</v>
      </c>
      <c r="P18" s="5" t="n">
        <v>5251762.0</v>
      </c>
      <c r="Q18" s="11" t="n">
        <f si="2" t="shared"/>
        <v>730827.0</v>
      </c>
      <c r="R18" s="6" t="n">
        <f si="0" t="shared"/>
        <v>7.186053607762165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1276.0</v>
      </c>
      <c r="E19" s="5" t="n">
        <v>1020.0</v>
      </c>
      <c r="F19" s="5" t="n">
        <v>1435.0</v>
      </c>
      <c r="G19" s="5" t="n">
        <v>1404.0</v>
      </c>
      <c r="H19" s="5" t="n">
        <v>2565.0</v>
      </c>
      <c r="I19" s="5" t="n">
        <v>3930.0</v>
      </c>
      <c r="J19" s="5" t="n">
        <v>2574.0</v>
      </c>
      <c r="K19" s="5" t="n">
        <v>1055.0</v>
      </c>
      <c r="L19" s="5" t="n">
        <v>426.0</v>
      </c>
      <c r="M19" s="5" t="n">
        <v>2362.0</v>
      </c>
      <c r="N19" s="11" t="n">
        <f si="5" t="shared"/>
        <v>18047.0</v>
      </c>
      <c r="O19" s="5" t="n">
        <v>656006.0</v>
      </c>
      <c r="P19" s="5" t="n">
        <v>204337.0</v>
      </c>
      <c r="Q19" s="11" t="n">
        <f si="2" t="shared"/>
        <v>15685.0</v>
      </c>
      <c r="R19" s="6" t="n">
        <f si="0" t="shared"/>
        <v>13.027542237806822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7187.0</v>
      </c>
      <c r="E20" s="5" t="n">
        <v>5056.0</v>
      </c>
      <c r="F20" s="5" t="n">
        <v>6655.0</v>
      </c>
      <c r="G20" s="5" t="n">
        <v>6622.0</v>
      </c>
      <c r="H20" s="5" t="n">
        <v>16570.0</v>
      </c>
      <c r="I20" s="5" t="n">
        <v>25117.0</v>
      </c>
      <c r="J20" s="5" t="n">
        <v>13595.0</v>
      </c>
      <c r="K20" s="5" t="n">
        <v>5018.0</v>
      </c>
      <c r="L20" s="5" t="n">
        <v>2299.0</v>
      </c>
      <c r="M20" s="5" t="n">
        <v>8047.0</v>
      </c>
      <c r="N20" s="11" t="n">
        <f si="5" t="shared"/>
        <v>96166.0</v>
      </c>
      <c r="O20" s="5" t="n">
        <v>2700462.0</v>
      </c>
      <c r="P20" s="5" t="n">
        <v>1118538.0</v>
      </c>
      <c r="Q20" s="11" t="n">
        <f si="2" t="shared"/>
        <v>88119.0</v>
      </c>
      <c r="R20" s="6" t="n">
        <f si="0" t="shared"/>
        <v>12.693494025125116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14.0</v>
      </c>
      <c r="E21" s="5" t="n">
        <v>21.0</v>
      </c>
      <c r="F21" s="5" t="n">
        <v>23.0</v>
      </c>
      <c r="G21" s="5" t="n">
        <v>61.0</v>
      </c>
      <c r="H21" s="5" t="n">
        <v>77.0</v>
      </c>
      <c r="I21" s="5" t="n">
        <v>81.0</v>
      </c>
      <c r="J21" s="5" t="n">
        <v>64.0</v>
      </c>
      <c r="K21" s="5" t="n">
        <v>37.0</v>
      </c>
      <c r="L21" s="5" t="n">
        <v>17.0</v>
      </c>
      <c r="M21" s="5" t="n">
        <v>106.0</v>
      </c>
      <c r="N21" s="11" t="n">
        <f si="5" t="shared"/>
        <v>501.0</v>
      </c>
      <c r="O21" s="5" t="n">
        <v>47568.0</v>
      </c>
      <c r="P21" s="5" t="n">
        <v>5970.0</v>
      </c>
      <c r="Q21" s="11" t="n">
        <f si="2" t="shared"/>
        <v>395.0</v>
      </c>
      <c r="R21" s="6" t="n">
        <f si="0" t="shared"/>
        <v>15.113924050632912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22.0</v>
      </c>
      <c r="E22" s="5" t="n">
        <v>26.0</v>
      </c>
      <c r="F22" s="5" t="n">
        <v>42.0</v>
      </c>
      <c r="G22" s="5" t="n">
        <v>63.0</v>
      </c>
      <c r="H22" s="5" t="n">
        <v>105.0</v>
      </c>
      <c r="I22" s="5" t="n">
        <v>106.0</v>
      </c>
      <c r="J22" s="5" t="n">
        <v>92.0</v>
      </c>
      <c r="K22" s="5" t="n">
        <v>62.0</v>
      </c>
      <c r="L22" s="5" t="n">
        <v>21.0</v>
      </c>
      <c r="M22" s="5" t="n">
        <v>120.0</v>
      </c>
      <c r="N22" s="11" t="n">
        <f si="5" t="shared"/>
        <v>659.0</v>
      </c>
      <c r="O22" s="5" t="n">
        <v>48300.0</v>
      </c>
      <c r="P22" s="5" t="n">
        <v>8686.0</v>
      </c>
      <c r="Q22" s="11" t="n">
        <f si="2" t="shared"/>
        <v>539.0</v>
      </c>
      <c r="R22" s="6" t="n">
        <f si="0" t="shared"/>
        <v>16.115027829313544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11.0</v>
      </c>
      <c r="E23" s="5" t="n">
        <v>9.0</v>
      </c>
      <c r="F23" s="5" t="n">
        <v>13.0</v>
      </c>
      <c r="G23" s="5" t="n">
        <v>12.0</v>
      </c>
      <c r="H23" s="5" t="n">
        <v>25.0</v>
      </c>
      <c r="I23" s="5" t="n">
        <v>40.0</v>
      </c>
      <c r="J23" s="5" t="n">
        <v>62.0</v>
      </c>
      <c r="K23" s="5" t="n">
        <v>30.0</v>
      </c>
      <c r="L23" s="5" t="n">
        <v>5.0</v>
      </c>
      <c r="M23" s="5" t="n">
        <v>35.0</v>
      </c>
      <c r="N23" s="11" t="n">
        <f si="5" t="shared"/>
        <v>242.0</v>
      </c>
      <c r="O23" s="5" t="n">
        <v>17444.0</v>
      </c>
      <c r="P23" s="5" t="n">
        <v>3712.0</v>
      </c>
      <c r="Q23" s="11" t="n">
        <f si="2" t="shared"/>
        <v>207.0</v>
      </c>
      <c r="R23" s="6" t="n">
        <f si="0" t="shared"/>
        <v>17.932367149758456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55.0</v>
      </c>
      <c r="E24" s="5" t="n">
        <f ref="E24:M24" si="7" t="shared">E25-E19-E20-E21-E22-E23</f>
        <v>79.0</v>
      </c>
      <c r="F24" s="5" t="n">
        <f si="7" t="shared"/>
        <v>97.0</v>
      </c>
      <c r="G24" s="5" t="n">
        <f si="7" t="shared"/>
        <v>132.0</v>
      </c>
      <c r="H24" s="5" t="n">
        <f si="7" t="shared"/>
        <v>178.0</v>
      </c>
      <c r="I24" s="5" t="n">
        <f si="7" t="shared"/>
        <v>334.0</v>
      </c>
      <c r="J24" s="5" t="n">
        <f si="7" t="shared"/>
        <v>302.0</v>
      </c>
      <c r="K24" s="5" t="n">
        <f si="7" t="shared"/>
        <v>191.0</v>
      </c>
      <c r="L24" s="5" t="n">
        <f si="7" t="shared"/>
        <v>98.0</v>
      </c>
      <c r="M24" s="5" t="n">
        <f si="7" t="shared"/>
        <v>839.0</v>
      </c>
      <c r="N24" s="11" t="n">
        <f si="5" t="shared"/>
        <v>2305.0</v>
      </c>
      <c r="O24" s="5" t="n">
        <f>O25-O19-O20-O21-O22-O23</f>
        <v>466820.0</v>
      </c>
      <c r="P24" s="5" t="n">
        <f>P25-P19-P20-P21-P22-P23</f>
        <v>28389.0</v>
      </c>
      <c r="Q24" s="11" t="n">
        <f si="2" t="shared"/>
        <v>1466.0</v>
      </c>
      <c r="R24" s="6" t="n">
        <f si="0" t="shared"/>
        <v>19.36493860845839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8565.0</v>
      </c>
      <c r="E25" s="5" t="n">
        <v>6211.0</v>
      </c>
      <c r="F25" s="5" t="n">
        <v>8265.0</v>
      </c>
      <c r="G25" s="5" t="n">
        <v>8294.0</v>
      </c>
      <c r="H25" s="5" t="n">
        <v>19520.0</v>
      </c>
      <c r="I25" s="5" t="n">
        <v>29608.0</v>
      </c>
      <c r="J25" s="5" t="n">
        <v>16689.0</v>
      </c>
      <c r="K25" s="5" t="n">
        <v>6393.0</v>
      </c>
      <c r="L25" s="5" t="n">
        <v>2866.0</v>
      </c>
      <c r="M25" s="5" t="n">
        <v>11509.0</v>
      </c>
      <c r="N25" s="11" t="n">
        <f si="5" t="shared"/>
        <v>117920.0</v>
      </c>
      <c r="O25" s="5" t="n">
        <v>3936600.0</v>
      </c>
      <c r="P25" s="5" t="n">
        <v>1369632.0</v>
      </c>
      <c r="Q25" s="11" t="n">
        <f si="2" t="shared"/>
        <v>106411.0</v>
      </c>
      <c r="R25" s="6" t="n">
        <f si="0" t="shared"/>
        <v>12.871150538948042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66.0</v>
      </c>
      <c r="E26" s="5" t="n">
        <v>98.0</v>
      </c>
      <c r="F26" s="5" t="n">
        <v>108.0</v>
      </c>
      <c r="G26" s="5" t="n">
        <v>105.0</v>
      </c>
      <c r="H26" s="5" t="n">
        <v>149.0</v>
      </c>
      <c r="I26" s="5" t="n">
        <v>247.0</v>
      </c>
      <c r="J26" s="5" t="n">
        <v>165.0</v>
      </c>
      <c r="K26" s="5" t="n">
        <v>74.0</v>
      </c>
      <c r="L26" s="5" t="n">
        <v>51.0</v>
      </c>
      <c r="M26" s="5" t="n">
        <v>200.0</v>
      </c>
      <c r="N26" s="11" t="n">
        <f si="5" t="shared"/>
        <v>1263.0</v>
      </c>
      <c r="O26" s="5" t="n">
        <v>36708.0</v>
      </c>
      <c r="P26" s="5" t="n">
        <v>15165.0</v>
      </c>
      <c r="Q26" s="11" t="n">
        <f si="2" t="shared"/>
        <v>1063.0</v>
      </c>
      <c r="R26" s="6" t="n">
        <f si="0" t="shared"/>
        <v>14.266227657572907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377.0</v>
      </c>
      <c r="E27" s="5" t="n">
        <v>488.0</v>
      </c>
      <c r="F27" s="5" t="n">
        <v>597.0</v>
      </c>
      <c r="G27" s="5" t="n">
        <v>567.0</v>
      </c>
      <c r="H27" s="5" t="n">
        <v>1115.0</v>
      </c>
      <c r="I27" s="5" t="n">
        <v>1733.0</v>
      </c>
      <c r="J27" s="5" t="n">
        <v>1175.0</v>
      </c>
      <c r="K27" s="5" t="n">
        <v>646.0</v>
      </c>
      <c r="L27" s="5" t="n">
        <v>309.0</v>
      </c>
      <c r="M27" s="5" t="n">
        <v>1904.0</v>
      </c>
      <c r="N27" s="11" t="n">
        <f si="5" t="shared"/>
        <v>8911.0</v>
      </c>
      <c r="O27" s="5" t="n">
        <v>306726.0</v>
      </c>
      <c r="P27" s="5" t="n">
        <v>108938.0</v>
      </c>
      <c r="Q27" s="11" t="n">
        <f si="2" t="shared"/>
        <v>7007.0</v>
      </c>
      <c r="R27" s="6" t="n">
        <f si="0" t="shared"/>
        <v>15.547024404167262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552.0</v>
      </c>
      <c r="E28" s="5" t="n">
        <v>674.0</v>
      </c>
      <c r="F28" s="5" t="n">
        <v>896.0</v>
      </c>
      <c r="G28" s="5" t="n">
        <v>826.0</v>
      </c>
      <c r="H28" s="5" t="n">
        <v>1735.0</v>
      </c>
      <c r="I28" s="5" t="n">
        <v>2379.0</v>
      </c>
      <c r="J28" s="5" t="n">
        <v>1690.0</v>
      </c>
      <c r="K28" s="5" t="n">
        <v>668.0</v>
      </c>
      <c r="L28" s="5" t="n">
        <v>272.0</v>
      </c>
      <c r="M28" s="5" t="n">
        <v>2631.0</v>
      </c>
      <c r="N28" s="11" t="n">
        <f si="5" t="shared"/>
        <v>12323.0</v>
      </c>
      <c r="O28" s="5" t="n">
        <v>272995.0</v>
      </c>
      <c r="P28" s="5" t="n">
        <v>129529.0</v>
      </c>
      <c r="Q28" s="11" t="n">
        <f si="2" t="shared"/>
        <v>9692.0</v>
      </c>
      <c r="R28" s="6" t="n">
        <f si="0" t="shared"/>
        <v>13.364527445315725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175.0</v>
      </c>
      <c r="E29" s="5" t="n">
        <v>300.0</v>
      </c>
      <c r="F29" s="5" t="n">
        <v>359.0</v>
      </c>
      <c r="G29" s="5" t="n">
        <v>399.0</v>
      </c>
      <c r="H29" s="5" t="n">
        <v>598.0</v>
      </c>
      <c r="I29" s="5" t="n">
        <v>531.0</v>
      </c>
      <c r="J29" s="5" t="n">
        <v>233.0</v>
      </c>
      <c r="K29" s="5" t="n">
        <v>156.0</v>
      </c>
      <c r="L29" s="5" t="n">
        <v>75.0</v>
      </c>
      <c r="M29" s="5" t="n">
        <v>462.0</v>
      </c>
      <c r="N29" s="11" t="n">
        <f si="5" t="shared"/>
        <v>3288.0</v>
      </c>
      <c r="O29" s="5" t="n">
        <v>102205.0</v>
      </c>
      <c r="P29" s="5" t="n">
        <v>30029.0</v>
      </c>
      <c r="Q29" s="11" t="n">
        <f si="2" t="shared"/>
        <v>2826.0</v>
      </c>
      <c r="R29" s="6" t="n">
        <f si="0" t="shared"/>
        <v>10.625973106864826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393.0</v>
      </c>
      <c r="E30" s="5" t="n">
        <v>274.0</v>
      </c>
      <c r="F30" s="5" t="n">
        <v>378.0</v>
      </c>
      <c r="G30" s="5" t="n">
        <v>326.0</v>
      </c>
      <c r="H30" s="5" t="n">
        <v>796.0</v>
      </c>
      <c r="I30" s="5" t="n">
        <v>920.0</v>
      </c>
      <c r="J30" s="5" t="n">
        <v>630.0</v>
      </c>
      <c r="K30" s="5" t="n">
        <v>333.0</v>
      </c>
      <c r="L30" s="5" t="n">
        <v>123.0</v>
      </c>
      <c r="M30" s="5" t="n">
        <v>602.0</v>
      </c>
      <c r="N30" s="11" t="n">
        <f si="5" t="shared"/>
        <v>4775.0</v>
      </c>
      <c r="O30" s="5" t="n">
        <v>106375.0</v>
      </c>
      <c r="P30" s="5" t="n">
        <v>55937.0</v>
      </c>
      <c r="Q30" s="11" t="n">
        <f si="2" t="shared"/>
        <v>4173.0</v>
      </c>
      <c r="R30" s="6" t="n">
        <f si="0" t="shared"/>
        <v>13.404505152168703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109.0</v>
      </c>
      <c r="E31" s="5" t="n">
        <v>113.0</v>
      </c>
      <c r="F31" s="5" t="n">
        <v>165.0</v>
      </c>
      <c r="G31" s="5" t="n">
        <v>122.0</v>
      </c>
      <c r="H31" s="5" t="n">
        <v>277.0</v>
      </c>
      <c r="I31" s="5" t="n">
        <v>445.0</v>
      </c>
      <c r="J31" s="5" t="n">
        <v>276.0</v>
      </c>
      <c r="K31" s="5" t="n">
        <v>108.0</v>
      </c>
      <c r="L31" s="5" t="n">
        <v>46.0</v>
      </c>
      <c r="M31" s="5" t="n">
        <v>258.0</v>
      </c>
      <c r="N31" s="11" t="n">
        <f si="5" t="shared"/>
        <v>1919.0</v>
      </c>
      <c r="O31" s="5" t="n">
        <v>41256.0</v>
      </c>
      <c r="P31" s="5" t="n">
        <v>21933.0</v>
      </c>
      <c r="Q31" s="11" t="n">
        <f si="2" t="shared"/>
        <v>1661.0</v>
      </c>
      <c r="R31" s="6" t="n">
        <f si="0" t="shared"/>
        <v>13.204695966285371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73.0</v>
      </c>
      <c r="E32" s="5" t="n">
        <v>124.0</v>
      </c>
      <c r="F32" s="5" t="n">
        <v>208.0</v>
      </c>
      <c r="G32" s="5" t="n">
        <v>148.0</v>
      </c>
      <c r="H32" s="5" t="n">
        <v>302.0</v>
      </c>
      <c r="I32" s="5" t="n">
        <v>308.0</v>
      </c>
      <c r="J32" s="5" t="n">
        <v>257.0</v>
      </c>
      <c r="K32" s="5" t="n">
        <v>146.0</v>
      </c>
      <c r="L32" s="5" t="n">
        <v>67.0</v>
      </c>
      <c r="M32" s="5" t="n">
        <v>440.0</v>
      </c>
      <c r="N32" s="11" t="n">
        <f si="5" t="shared"/>
        <v>2073.0</v>
      </c>
      <c r="O32" s="5" t="n">
        <v>73859.0</v>
      </c>
      <c r="P32" s="5" t="n">
        <v>23658.0</v>
      </c>
      <c r="Q32" s="11" t="n">
        <f si="2" t="shared"/>
        <v>1633.0</v>
      </c>
      <c r="R32" s="6" t="n">
        <f si="0" t="shared"/>
        <v>14.487446417636253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965.0</v>
      </c>
      <c r="E33" s="5" t="n">
        <v>830.0</v>
      </c>
      <c r="F33" s="5" t="n">
        <v>1081.0</v>
      </c>
      <c r="G33" s="5" t="n">
        <v>967.0</v>
      </c>
      <c r="H33" s="5" t="n">
        <v>1710.0</v>
      </c>
      <c r="I33" s="5" t="n">
        <v>2033.0</v>
      </c>
      <c r="J33" s="5" t="n">
        <v>1516.0</v>
      </c>
      <c r="K33" s="5" t="n">
        <v>757.0</v>
      </c>
      <c r="L33" s="5" t="n">
        <v>365.0</v>
      </c>
      <c r="M33" s="5" t="n">
        <v>1459.0</v>
      </c>
      <c r="N33" s="11" t="n">
        <f si="5" t="shared"/>
        <v>11683.0</v>
      </c>
      <c r="O33" s="5" t="n">
        <v>532500.0</v>
      </c>
      <c r="P33" s="5" t="n">
        <v>136255.0</v>
      </c>
      <c r="Q33" s="11" t="n">
        <f si="2" t="shared"/>
        <v>10224.0</v>
      </c>
      <c r="R33" s="6" t="n">
        <f si="0" t="shared"/>
        <v>13.326975743348983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108.0</v>
      </c>
      <c r="E34" s="5" t="n">
        <v>110.0</v>
      </c>
      <c r="F34" s="5" t="n">
        <v>113.0</v>
      </c>
      <c r="G34" s="5" t="n">
        <v>96.0</v>
      </c>
      <c r="H34" s="5" t="n">
        <v>217.0</v>
      </c>
      <c r="I34" s="5" t="n">
        <v>310.0</v>
      </c>
      <c r="J34" s="5" t="n">
        <v>203.0</v>
      </c>
      <c r="K34" s="5" t="n">
        <v>74.0</v>
      </c>
      <c r="L34" s="5" t="n">
        <v>33.0</v>
      </c>
      <c r="M34" s="5" t="n">
        <v>492.0</v>
      </c>
      <c r="N34" s="11" t="n">
        <f si="5" t="shared"/>
        <v>1756.0</v>
      </c>
      <c r="O34" s="5" t="n">
        <v>31316.0</v>
      </c>
      <c r="P34" s="5" t="n">
        <v>15720.0</v>
      </c>
      <c r="Q34" s="11" t="n">
        <f si="2" t="shared"/>
        <v>1264.0</v>
      </c>
      <c r="R34" s="6" t="n">
        <f si="0" t="shared"/>
        <v>12.436708860759493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80.0</v>
      </c>
      <c r="E35" s="5" t="n">
        <v>25.0</v>
      </c>
      <c r="F35" s="5" t="n">
        <v>29.0</v>
      </c>
      <c r="G35" s="5" t="n">
        <v>18.0</v>
      </c>
      <c r="H35" s="5" t="n">
        <v>40.0</v>
      </c>
      <c r="I35" s="5" t="n">
        <v>32.0</v>
      </c>
      <c r="J35" s="5" t="n">
        <v>18.0</v>
      </c>
      <c r="K35" s="5" t="n">
        <v>17.0</v>
      </c>
      <c r="L35" s="5" t="n">
        <v>8.0</v>
      </c>
      <c r="M35" s="5" t="n">
        <v>76.0</v>
      </c>
      <c r="N35" s="11" t="n">
        <f si="5" t="shared"/>
        <v>343.0</v>
      </c>
      <c r="O35" s="5" t="n">
        <v>10718.0</v>
      </c>
      <c r="P35" s="5" t="n">
        <v>2732.0</v>
      </c>
      <c r="Q35" s="11" t="n">
        <f si="2" t="shared"/>
        <v>267.0</v>
      </c>
      <c r="R35" s="6" t="n">
        <f si="0" t="shared"/>
        <v>10.232209737827715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65.0</v>
      </c>
      <c r="E36" s="5" t="n">
        <v>84.0</v>
      </c>
      <c r="F36" s="5" t="n">
        <v>134.0</v>
      </c>
      <c r="G36" s="5" t="n">
        <v>128.0</v>
      </c>
      <c r="H36" s="5" t="n">
        <v>259.0</v>
      </c>
      <c r="I36" s="5" t="n">
        <v>248.0</v>
      </c>
      <c r="J36" s="5" t="n">
        <v>210.0</v>
      </c>
      <c r="K36" s="5" t="n">
        <v>95.0</v>
      </c>
      <c r="L36" s="5" t="n">
        <v>44.0</v>
      </c>
      <c r="M36" s="5" t="n">
        <v>155.0</v>
      </c>
      <c r="N36" s="11" t="n">
        <f si="5" t="shared"/>
        <v>1422.0</v>
      </c>
      <c r="O36" s="5" t="n">
        <v>28911.0</v>
      </c>
      <c r="P36" s="5" t="n">
        <v>17338.0</v>
      </c>
      <c r="Q36" s="11" t="n">
        <f si="2" t="shared"/>
        <v>1267.0</v>
      </c>
      <c r="R36" s="6" t="n">
        <f si="0" t="shared"/>
        <v>13.684293606945541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39.0</v>
      </c>
      <c r="E37" s="5" t="n">
        <v>37.0</v>
      </c>
      <c r="F37" s="5" t="n">
        <v>58.0</v>
      </c>
      <c r="G37" s="5" t="n">
        <v>77.0</v>
      </c>
      <c r="H37" s="5" t="n">
        <v>184.0</v>
      </c>
      <c r="I37" s="5" t="n">
        <v>179.0</v>
      </c>
      <c r="J37" s="5" t="n">
        <v>126.0</v>
      </c>
      <c r="K37" s="5" t="n">
        <v>113.0</v>
      </c>
      <c r="L37" s="5" t="n">
        <v>53.0</v>
      </c>
      <c r="M37" s="5" t="n">
        <v>258.0</v>
      </c>
      <c r="N37" s="11" t="n">
        <f si="5" t="shared"/>
        <v>1124.0</v>
      </c>
      <c r="O37" s="5" t="n">
        <v>112494.0</v>
      </c>
      <c r="P37" s="5" t="n">
        <v>15738.0</v>
      </c>
      <c r="Q37" s="11" t="n">
        <f si="2" t="shared"/>
        <v>866.0</v>
      </c>
      <c r="R37" s="6" t="n">
        <f si="0" t="shared"/>
        <v>18.17321016166282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643.0</v>
      </c>
      <c r="E38" s="5" t="n">
        <f ref="E38:M38" si="8" t="shared">E39-E26-E27-E28-E29-E30-E31-E32-E33-E34-E35-E36-E37</f>
        <v>521.0</v>
      </c>
      <c r="F38" s="5" t="n">
        <f si="8" t="shared"/>
        <v>671.0</v>
      </c>
      <c r="G38" s="5" t="n">
        <f si="8" t="shared"/>
        <v>827.0</v>
      </c>
      <c r="H38" s="5" t="n">
        <f si="8" t="shared"/>
        <v>1426.0</v>
      </c>
      <c r="I38" s="5" t="n">
        <f si="8" t="shared"/>
        <v>1616.0</v>
      </c>
      <c r="J38" s="5" t="n">
        <f si="8" t="shared"/>
        <v>1134.0</v>
      </c>
      <c r="K38" s="5" t="n">
        <f si="8" t="shared"/>
        <v>718.0</v>
      </c>
      <c r="L38" s="5" t="n">
        <f si="8" t="shared"/>
        <v>307.0</v>
      </c>
      <c r="M38" s="5" t="n">
        <f si="8" t="shared"/>
        <v>2308.0</v>
      </c>
      <c r="N38" s="11" t="n">
        <f si="5" t="shared"/>
        <v>10171.0</v>
      </c>
      <c r="O38" s="5" t="n">
        <f>O39-O26-O27-O28-O29-O30-O31-O32-O33-O34-O35-O36-O37</f>
        <v>385872.0</v>
      </c>
      <c r="P38" s="5" t="n">
        <f>P39-P26-P27-P28-P29-P30-P31-P32-P33-P34-P35-P36-P37</f>
        <v>112853.0</v>
      </c>
      <c r="Q38" s="11" t="n">
        <f si="2" t="shared"/>
        <v>7863.0</v>
      </c>
      <c r="R38" s="6" t="n">
        <f si="0" t="shared"/>
        <v>14.352410021620246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3645.0</v>
      </c>
      <c r="E39" s="5" t="n">
        <v>3678.0</v>
      </c>
      <c r="F39" s="5" t="n">
        <v>4797.0</v>
      </c>
      <c r="G39" s="5" t="n">
        <v>4606.0</v>
      </c>
      <c r="H39" s="5" t="n">
        <v>8808.0</v>
      </c>
      <c r="I39" s="5" t="n">
        <v>10981.0</v>
      </c>
      <c r="J39" s="5" t="n">
        <v>7633.0</v>
      </c>
      <c r="K39" s="5" t="n">
        <v>3905.0</v>
      </c>
      <c r="L39" s="5" t="n">
        <v>1753.0</v>
      </c>
      <c r="M39" s="5" t="n">
        <v>11245.0</v>
      </c>
      <c r="N39" s="11" t="n">
        <f si="5" t="shared"/>
        <v>61051.0</v>
      </c>
      <c r="O39" s="5" t="n">
        <v>2041935.0</v>
      </c>
      <c r="P39" s="5" t="n">
        <v>685825.0</v>
      </c>
      <c r="Q39" s="11" t="n">
        <f si="2" t="shared"/>
        <v>49806.0</v>
      </c>
      <c r="R39" s="6" t="n">
        <f si="0" t="shared"/>
        <v>13.769927317993815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1901.0</v>
      </c>
      <c r="E40" s="5" t="n">
        <v>826.0</v>
      </c>
      <c r="F40" s="5" t="n">
        <v>1165.0</v>
      </c>
      <c r="G40" s="5" t="n">
        <v>1298.0</v>
      </c>
      <c r="H40" s="5" t="n">
        <v>2534.0</v>
      </c>
      <c r="I40" s="5" t="n">
        <v>3716.0</v>
      </c>
      <c r="J40" s="5" t="n">
        <v>2736.0</v>
      </c>
      <c r="K40" s="5" t="n">
        <v>1235.0</v>
      </c>
      <c r="L40" s="5" t="n">
        <v>326.0</v>
      </c>
      <c r="M40" s="5" t="n">
        <v>1483.0</v>
      </c>
      <c r="N40" s="11" t="n">
        <f si="5" t="shared"/>
        <v>17220.0</v>
      </c>
      <c r="O40" s="5" t="n">
        <v>381289.0</v>
      </c>
      <c r="P40" s="5" t="n">
        <v>203526.0</v>
      </c>
      <c r="Q40" s="11" t="n">
        <f si="2" t="shared"/>
        <v>15737.0</v>
      </c>
      <c r="R40" s="6" t="n">
        <f si="0" t="shared"/>
        <v>12.93296053885747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354.0</v>
      </c>
      <c r="E41" s="5" t="n">
        <v>179.0</v>
      </c>
      <c r="F41" s="5" t="n">
        <v>206.0</v>
      </c>
      <c r="G41" s="5" t="n">
        <v>177.0</v>
      </c>
      <c r="H41" s="5" t="n">
        <v>336.0</v>
      </c>
      <c r="I41" s="5" t="n">
        <v>615.0</v>
      </c>
      <c r="J41" s="5" t="n">
        <v>601.0</v>
      </c>
      <c r="K41" s="5" t="n">
        <v>349.0</v>
      </c>
      <c r="L41" s="5" t="n">
        <v>123.0</v>
      </c>
      <c r="M41" s="5" t="n">
        <v>279.0</v>
      </c>
      <c r="N41" s="11" t="n">
        <f si="5" t="shared"/>
        <v>3219.0</v>
      </c>
      <c r="O41" s="5" t="n">
        <v>97459.0</v>
      </c>
      <c r="P41" s="5" t="n">
        <v>47836.0</v>
      </c>
      <c r="Q41" s="11" t="n">
        <f si="2" t="shared"/>
        <v>2940.0</v>
      </c>
      <c r="R41" s="6" t="n">
        <f si="0" t="shared"/>
        <v>16.270748299319727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26.0</v>
      </c>
      <c r="E42" s="5" t="n">
        <f ref="E42:M42" si="9" t="shared">E43-E40-E41</f>
        <v>11.0</v>
      </c>
      <c r="F42" s="5" t="n">
        <f si="9" t="shared"/>
        <v>9.0</v>
      </c>
      <c r="G42" s="5" t="n">
        <f si="9" t="shared"/>
        <v>11.0</v>
      </c>
      <c r="H42" s="5" t="n">
        <f si="9" t="shared"/>
        <v>101.0</v>
      </c>
      <c r="I42" s="5" t="n">
        <f si="9" t="shared"/>
        <v>40.0</v>
      </c>
      <c r="J42" s="5" t="n">
        <f si="9" t="shared"/>
        <v>43.0</v>
      </c>
      <c r="K42" s="5" t="n">
        <f si="9" t="shared"/>
        <v>16.0</v>
      </c>
      <c r="L42" s="5" t="n">
        <f si="9" t="shared"/>
        <v>13.0</v>
      </c>
      <c r="M42" s="5" t="n">
        <f si="9" t="shared"/>
        <v>90.0</v>
      </c>
      <c r="N42" s="11" t="n">
        <f si="5" t="shared"/>
        <v>360.0</v>
      </c>
      <c r="O42" s="5" t="n">
        <f>O43-O40-O41</f>
        <v>50357.0</v>
      </c>
      <c r="P42" s="5" t="n">
        <f>P43-P40-P41</f>
        <v>3875.0</v>
      </c>
      <c r="Q42" s="11" t="n">
        <f si="2" t="shared"/>
        <v>270.0</v>
      </c>
      <c r="R42" s="6" t="n">
        <f si="0" t="shared"/>
        <v>14.351851851851851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2281.0</v>
      </c>
      <c r="E43" s="5" t="n">
        <v>1016.0</v>
      </c>
      <c r="F43" s="5" t="n">
        <v>1380.0</v>
      </c>
      <c r="G43" s="5" t="n">
        <v>1486.0</v>
      </c>
      <c r="H43" s="5" t="n">
        <v>2971.0</v>
      </c>
      <c r="I43" s="5" t="n">
        <v>4371.0</v>
      </c>
      <c r="J43" s="5" t="n">
        <v>3380.0</v>
      </c>
      <c r="K43" s="5" t="n">
        <v>1600.0</v>
      </c>
      <c r="L43" s="5" t="n">
        <v>462.0</v>
      </c>
      <c r="M43" s="5" t="n">
        <v>1852.0</v>
      </c>
      <c r="N43" s="11" t="n">
        <f si="5" t="shared"/>
        <v>20799.0</v>
      </c>
      <c r="O43" s="5" t="n">
        <v>529105.0</v>
      </c>
      <c r="P43" s="5" t="n">
        <v>255237.0</v>
      </c>
      <c r="Q43" s="11" t="n">
        <f si="2" t="shared"/>
        <v>18947.0</v>
      </c>
      <c r="R43" s="6" t="n">
        <f si="0" t="shared"/>
        <v>13.471103604792315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28.0</v>
      </c>
      <c r="E44" s="8" t="n">
        <v>13.0</v>
      </c>
      <c r="F44" s="8" t="n">
        <v>14.0</v>
      </c>
      <c r="G44" s="8" t="n">
        <v>33.0</v>
      </c>
      <c r="H44" s="8" t="n">
        <v>70.0</v>
      </c>
      <c r="I44" s="8" t="n">
        <v>103.0</v>
      </c>
      <c r="J44" s="8" t="n">
        <v>113.0</v>
      </c>
      <c r="K44" s="8" t="n">
        <v>82.0</v>
      </c>
      <c r="L44" s="8" t="n">
        <v>30.0</v>
      </c>
      <c r="M44" s="8" t="n">
        <v>388.0</v>
      </c>
      <c r="N44" s="11" t="n">
        <f si="5" t="shared"/>
        <v>874.0</v>
      </c>
      <c r="O44" s="8" t="n">
        <v>250092.0</v>
      </c>
      <c r="P44" s="8" t="n">
        <v>10297.0</v>
      </c>
      <c r="Q44" s="11" t="n">
        <f si="2" t="shared"/>
        <v>486.0</v>
      </c>
      <c r="R44" s="6" t="n">
        <f si="0" t="shared"/>
        <v>21.18724279835391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11.0</v>
      </c>
      <c r="E45" s="8" t="n">
        <f ref="E45:M45" si="10" t="shared">E46-E44</f>
        <v>13.0</v>
      </c>
      <c r="F45" s="8" t="n">
        <f si="10" t="shared"/>
        <v>26.0</v>
      </c>
      <c r="G45" s="8" t="n">
        <f si="10" t="shared"/>
        <v>45.0</v>
      </c>
      <c r="H45" s="8" t="n">
        <f si="10" t="shared"/>
        <v>103.0</v>
      </c>
      <c r="I45" s="8" t="n">
        <f si="10" t="shared"/>
        <v>102.0</v>
      </c>
      <c r="J45" s="8" t="n">
        <f si="10" t="shared"/>
        <v>95.0</v>
      </c>
      <c r="K45" s="8" t="n">
        <f si="10" t="shared"/>
        <v>55.0</v>
      </c>
      <c r="L45" s="8" t="n">
        <f si="10" t="shared"/>
        <v>28.0</v>
      </c>
      <c r="M45" s="8" t="n">
        <f si="10" t="shared"/>
        <v>271.0</v>
      </c>
      <c r="N45" s="11" t="n">
        <f si="5" t="shared"/>
        <v>749.0</v>
      </c>
      <c r="O45" s="8" t="n">
        <f>O46-O44</f>
        <v>210444.0</v>
      </c>
      <c r="P45" s="8" t="n">
        <f>P46-P44</f>
        <v>8898.0</v>
      </c>
      <c r="Q45" s="11" t="n">
        <f si="2" t="shared"/>
        <v>478.0</v>
      </c>
      <c r="R45" s="6" t="n">
        <f si="0" t="shared"/>
        <v>18.615062761506277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39.0</v>
      </c>
      <c r="E46" s="8" t="n">
        <v>26.0</v>
      </c>
      <c r="F46" s="8" t="n">
        <v>40.0</v>
      </c>
      <c r="G46" s="8" t="n">
        <v>78.0</v>
      </c>
      <c r="H46" s="8" t="n">
        <v>173.0</v>
      </c>
      <c r="I46" s="8" t="n">
        <v>205.0</v>
      </c>
      <c r="J46" s="8" t="n">
        <v>208.0</v>
      </c>
      <c r="K46" s="8" t="n">
        <v>137.0</v>
      </c>
      <c r="L46" s="8" t="n">
        <v>58.0</v>
      </c>
      <c r="M46" s="8" t="n">
        <v>659.0</v>
      </c>
      <c r="N46" s="11" t="n">
        <f si="5" t="shared"/>
        <v>1623.0</v>
      </c>
      <c r="O46" s="8" t="n">
        <v>460536.0</v>
      </c>
      <c r="P46" s="8" t="n">
        <v>19195.0</v>
      </c>
      <c r="Q46" s="11" t="n">
        <f si="2" t="shared"/>
        <v>964.0</v>
      </c>
      <c r="R46" s="6" t="n">
        <f si="0" t="shared"/>
        <v>19.91182572614108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9.0</v>
      </c>
      <c r="E47" s="5" t="n">
        <v>18.0</v>
      </c>
      <c r="F47" s="5" t="n">
        <v>11.0</v>
      </c>
      <c r="G47" s="5" t="n">
        <v>14.0</v>
      </c>
      <c r="H47" s="5" t="n">
        <v>41.0</v>
      </c>
      <c r="I47" s="5" t="n">
        <v>30.0</v>
      </c>
      <c r="J47" s="5" t="n">
        <v>22.0</v>
      </c>
      <c r="K47" s="5" t="n">
        <v>28.0</v>
      </c>
      <c r="L47" s="5" t="n">
        <v>6.0</v>
      </c>
      <c r="M47" s="5" t="n">
        <v>72.0</v>
      </c>
      <c r="N47" s="11" t="n">
        <f si="5" t="shared"/>
        <v>251.0</v>
      </c>
      <c r="O47" s="5" t="n">
        <v>13971.0</v>
      </c>
      <c r="P47" s="5" t="n">
        <v>3022.0</v>
      </c>
      <c r="Q47" s="11" t="n">
        <f si="2" t="shared"/>
        <v>179.0</v>
      </c>
      <c r="R47" s="6" t="n">
        <f si="0" t="shared"/>
        <v>16.88268156424581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44088.0</v>
      </c>
      <c r="E48" s="5" t="n">
        <f ref="E48:M48" si="11" t="shared">E47+E46+E43+E39+E25+E18</f>
        <v>84233.0</v>
      </c>
      <c r="F48" s="5" t="n">
        <f si="11" t="shared"/>
        <v>202484.0</v>
      </c>
      <c r="G48" s="5" t="n">
        <f si="11" t="shared"/>
        <v>145319.0</v>
      </c>
      <c r="H48" s="5" t="n">
        <f si="11" t="shared"/>
        <v>194586.0</v>
      </c>
      <c r="I48" s="5" t="n">
        <f si="11" t="shared"/>
        <v>140256.0</v>
      </c>
      <c r="J48" s="5" t="n">
        <f si="11" t="shared"/>
        <v>52724.0</v>
      </c>
      <c r="K48" s="5" t="n">
        <f si="11" t="shared"/>
        <v>28615.0</v>
      </c>
      <c r="L48" s="5" t="n">
        <f si="11" t="shared"/>
        <v>14829.0</v>
      </c>
      <c r="M48" s="5" t="n">
        <f si="11" t="shared"/>
        <v>188024.0</v>
      </c>
      <c r="N48" s="11" t="n">
        <f si="5" t="shared"/>
        <v>1095158.0</v>
      </c>
      <c r="O48" s="5" t="n">
        <f>O47+O46+O43+O39+O25+O18</f>
        <v>1.49077822E8</v>
      </c>
      <c r="P48" s="5" t="n">
        <f>P47+P46+P43+P39+P25+P18</f>
        <v>7584673.0</v>
      </c>
      <c r="Q48" s="11" t="n">
        <f si="2" t="shared"/>
        <v>907134.0</v>
      </c>
      <c r="R48" s="6" t="n">
        <f si="0" t="shared"/>
        <v>8.361138486706484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4.025720489646243</v>
      </c>
      <c r="E49" s="6" t="n">
        <f ref="E49" si="13" t="shared">E48/$N$48*100</f>
        <v>7.6914016059783155</v>
      </c>
      <c r="F49" s="6" t="n">
        <f ref="F49" si="14" t="shared">F48/$N$48*100</f>
        <v>18.48902167541122</v>
      </c>
      <c r="G49" s="6" t="n">
        <f ref="G49" si="15" t="shared">G48/$N$48*100</f>
        <v>13.269226906072001</v>
      </c>
      <c r="H49" s="6" t="n">
        <f ref="H49" si="16" t="shared">H48/$N$48*100</f>
        <v>17.767847196477586</v>
      </c>
      <c r="I49" s="6" t="n">
        <f ref="I49" si="17" t="shared">I48/$N$48*100</f>
        <v>12.806919184263824</v>
      </c>
      <c r="J49" s="6" t="n">
        <f ref="J49" si="18" t="shared">J48/$N$48*100</f>
        <v>4.814282505355392</v>
      </c>
      <c r="K49" s="6" t="n">
        <f ref="K49" si="19" t="shared">K48/$N$48*100</f>
        <v>2.6128649929964443</v>
      </c>
      <c r="L49" s="6" t="n">
        <f ref="L49" si="20" t="shared">L48/$N$48*100</f>
        <v>1.3540511962657442</v>
      </c>
      <c r="M49" s="6" t="n">
        <f ref="M49" si="21" t="shared">M48/$N$48*100</f>
        <v>17.168664247533233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