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<sst xmlns="http://schemas.openxmlformats.org/spreadsheetml/2006/main" count="98" uniqueCount="56">
  <si>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</si>
  <si>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</si>
  <si>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</si>
  <si>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</si>
  <si>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</si>
  <si>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</si>
  <si>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</si>
  <si>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</si>
  <si>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</si>
  <si>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</si>
  <si>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</si>
  <si>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</si>
  <si>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</si>
  <si>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</si>
  <si>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</si>
  <si>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</si>
  <si>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</si>
  <si>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</si>
  <si>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</si>
  <si>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</si>
  <si>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</si>
  <si>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</si>
  <si>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</si>
  <si>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</si>
  <si>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</si>
  <si>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</si>
  <si>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</si>
  <si>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</si>
  <si>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</si>
  <si>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</si>
  <si>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</si>
  <si>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</si>
  <si>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</si>
  <si>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</si>
  <si>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</si>
  <si>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</si>
  <si>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</si>
  <si>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</si>
  <si>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</si>
  <si>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</si>
  <si>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</si>
  <si>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</si>
  <si>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</si>
  <si>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</si>
  <si>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</si>
  <si>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</si>
  <si>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</si>
  <si>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</si>
  <si>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</si>
  <si>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</si>
  <si>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</si>
  <si>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</si>
  <si>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</si>
  <si>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112年3月來臺旅客人次及成長率－按國籍分
Table 1-3 Visitor Arrivals by Nationality,
 March, 2023</t>
  </si>
  <si>
    <t>112年3月
Mar.., 2023</t>
  </si>
  <si>
    <t>111年3月
Mar..,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</si>
</sst>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62856.0</v>
      </c>
      <c r="E3" s="4" t="n">
        <v>1262.0</v>
      </c>
      <c r="F3" s="5" t="n">
        <f>IF(E3=0,"-",(D3-E3)/E3*100)</f>
        <v>4880.665610142631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52297.0</v>
      </c>
      <c r="E4" s="4" t="n">
        <v>400.0</v>
      </c>
      <c r="F4" s="5" t="n">
        <f ref="F4:F46" si="0" t="shared">IF(E4=0,"-",(D4-E4)/E4*100)</f>
        <v>12974.25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3029.0</v>
      </c>
      <c r="E5" s="4" t="n">
        <v>378.0</v>
      </c>
      <c r="F5" s="5" t="n">
        <f si="0" t="shared"/>
        <v>701.3227513227514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1371.0</v>
      </c>
      <c r="E6" s="4" t="n">
        <v>95.0</v>
      </c>
      <c r="F6" s="5" t="n">
        <f si="0" t="shared"/>
        <v>1343.157894736842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41061.0</v>
      </c>
      <c r="E7" s="4" t="n">
        <v>1161.0</v>
      </c>
      <c r="F7" s="5" t="n">
        <f si="0" t="shared"/>
        <v>3436.6925064599486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39172.0</v>
      </c>
      <c r="E8" s="4" t="n">
        <v>279.0</v>
      </c>
      <c r="F8" s="5" t="n">
        <f si="0" t="shared"/>
        <v>13940.143369175627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15342.0</v>
      </c>
      <c r="E9" s="4" t="n">
        <v>3337.0</v>
      </c>
      <c r="F9" s="5" t="n">
        <f si="0" t="shared"/>
        <v>359.75427030266707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23683.0</v>
      </c>
      <c r="E10" s="4" t="n">
        <v>1363.0</v>
      </c>
      <c r="F10" s="5" t="n">
        <f si="0" t="shared"/>
        <v>1637.5641966250917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37924.0</v>
      </c>
      <c r="E11" s="4" t="n">
        <v>3000.0</v>
      </c>
      <c r="F11" s="5" t="n">
        <f si="0" t="shared"/>
        <v>1164.1333333333334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36437.0</v>
      </c>
      <c r="E12" s="4" t="n">
        <v>2861.0</v>
      </c>
      <c r="F12" s="5" t="n">
        <f si="0" t="shared"/>
        <v>1173.5756728416638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1308.0</v>
      </c>
      <c r="E13" s="4" t="n">
        <f>E14-E7-E8-E9-E10-E11-E12</f>
        <v>132.0</v>
      </c>
      <c r="F13" s="5" t="n">
        <f si="0" t="shared"/>
        <v>890.9090909090909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194927.0</v>
      </c>
      <c r="E14" s="4" t="n">
        <v>12133.0</v>
      </c>
      <c r="F14" s="5" t="n">
        <f si="0" t="shared"/>
        <v>1506.585345751257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621.0</v>
      </c>
      <c r="E15" s="4" t="n">
        <f>E16-E3-E4-E5-E6-E14</f>
        <v>106.0</v>
      </c>
      <c r="F15" s="5" t="n">
        <f si="0" t="shared"/>
        <v>485.84905660377353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315101.0</v>
      </c>
      <c r="E16" s="4" t="n">
        <v>14374.0</v>
      </c>
      <c r="F16" s="5" t="n">
        <f si="0" t="shared"/>
        <v>2092.1594545707526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10255.0</v>
      </c>
      <c r="E17" s="4" t="n">
        <v>138.0</v>
      </c>
      <c r="F17" s="5" t="n">
        <f si="0" t="shared"/>
        <v>7331.159420289855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40914.0</v>
      </c>
      <c r="E18" s="4" t="n">
        <v>852.0</v>
      </c>
      <c r="F18" s="5" t="n">
        <f si="0" t="shared"/>
        <v>4702.112676056338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247.0</v>
      </c>
      <c r="E19" s="4" t="n">
        <v>23.0</v>
      </c>
      <c r="F19" s="5" t="n">
        <f si="0" t="shared"/>
        <v>973.913043478261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342.0</v>
      </c>
      <c r="E20" s="4" t="n">
        <v>37.0</v>
      </c>
      <c r="F20" s="5" t="n">
        <f si="0" t="shared"/>
        <v>824.3243243243244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78.0</v>
      </c>
      <c r="E21" s="4" t="n">
        <v>9.0</v>
      </c>
      <c r="F21" s="5" t="n">
        <f si="0" t="shared"/>
        <v>766.6666666666667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906.0</v>
      </c>
      <c r="E22" s="4" t="n">
        <f>E23-E17-E18-E19-E20-E21</f>
        <v>220.0</v>
      </c>
      <c r="F22" s="5" t="n">
        <f>IF(E22=0,"-",(D22-E22)/E22*100)</f>
        <v>311.8181818181818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52742.0</v>
      </c>
      <c r="E23" s="4" t="n">
        <v>1279.0</v>
      </c>
      <c r="F23" s="5" t="n">
        <f si="0" t="shared"/>
        <v>4023.690383111806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624.0</v>
      </c>
      <c r="E24" s="4" t="n">
        <v>75.0</v>
      </c>
      <c r="F24" s="5" t="n">
        <f si="0" t="shared"/>
        <v>732.0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4232.0</v>
      </c>
      <c r="E25" s="4" t="n">
        <v>150.0</v>
      </c>
      <c r="F25" s="5" t="n">
        <f si="0" t="shared"/>
        <v>2721.3333333333335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6047.0</v>
      </c>
      <c r="E26" s="4" t="n">
        <v>194.0</v>
      </c>
      <c r="F26" s="5" t="n">
        <f si="0" t="shared"/>
        <v>3017.0103092783506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1887.0</v>
      </c>
      <c r="E27" s="4" t="n">
        <v>69.0</v>
      </c>
      <c r="F27" s="5" t="n">
        <f si="0" t="shared"/>
        <v>2634.7826086956525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2127.0</v>
      </c>
      <c r="E28" s="4" t="n">
        <v>223.0</v>
      </c>
      <c r="F28" s="5" t="n">
        <f si="0" t="shared"/>
        <v>853.8116591928251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884.0</v>
      </c>
      <c r="E29" s="4" t="n">
        <v>25.0</v>
      </c>
      <c r="F29" s="5" t="n">
        <f si="0" t="shared"/>
        <v>3436.0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1076.0</v>
      </c>
      <c r="E30" s="4" t="n">
        <v>38.0</v>
      </c>
      <c r="F30" s="5" t="n">
        <f si="0" t="shared"/>
        <v>2731.578947368421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7236.0</v>
      </c>
      <c r="E31" s="4" t="n">
        <v>416.0</v>
      </c>
      <c r="F31" s="5" t="n">
        <f si="0" t="shared"/>
        <v>1639.423076923077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792.0</v>
      </c>
      <c r="E32" s="4" t="n">
        <v>29.0</v>
      </c>
      <c r="F32" s="5" t="n">
        <f si="0" t="shared"/>
        <v>2631.0344827586205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145.0</v>
      </c>
      <c r="E33" s="4" t="n">
        <v>9.0</v>
      </c>
      <c r="F33" s="5" t="n">
        <f si="0" t="shared"/>
        <v>1511.111111111111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627.0</v>
      </c>
      <c r="E34" s="4" t="n">
        <v>32.0</v>
      </c>
      <c r="F34" s="5" t="n">
        <f si="0" t="shared"/>
        <v>1859.375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5941.0</v>
      </c>
      <c r="E35" s="4" t="n">
        <f>E36-E24-E25-E26-E27-E28-E29-E30-E31-E32-E33-E34</f>
        <v>617.0</v>
      </c>
      <c r="F35" s="5" t="n">
        <f si="0" t="shared"/>
        <v>862.8849270664505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31618.0</v>
      </c>
      <c r="E36" s="4" t="n">
        <v>1877.0</v>
      </c>
      <c r="F36" s="5" t="n">
        <f si="0" t="shared"/>
        <v>1584.4965370271711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6520.0</v>
      </c>
      <c r="E37" s="4" t="n">
        <v>83.0</v>
      </c>
      <c r="F37" s="5" t="n">
        <f si="0" t="shared"/>
        <v>7755.421686746988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1206.0</v>
      </c>
      <c r="E38" s="4" t="n">
        <v>22.0</v>
      </c>
      <c r="F38" s="5" t="n">
        <f si="0" t="shared"/>
        <v>5381.818181818182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109.0</v>
      </c>
      <c r="E39" s="4" t="n">
        <f>E40-E37-E38</f>
        <v>49.0</v>
      </c>
      <c r="F39" s="5" t="n">
        <f si="0" t="shared"/>
        <v>122.44897959183673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7835.0</v>
      </c>
      <c r="E40" s="4" t="n">
        <v>154.0</v>
      </c>
      <c r="F40" s="5" t="n">
        <f si="0" t="shared"/>
        <v>4987.662337662337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280.0</v>
      </c>
      <c r="E41" s="4" t="n">
        <v>59.0</v>
      </c>
      <c r="F41" s="5" t="n">
        <f si="0" t="shared"/>
        <v>374.57627118644064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347.0</v>
      </c>
      <c r="E42" s="4" t="n">
        <f>E43-E41</f>
        <v>78.0</v>
      </c>
      <c r="F42" s="5" t="n">
        <f si="0" t="shared"/>
        <v>344.8717948717949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627.0</v>
      </c>
      <c r="E43" s="4" t="n">
        <v>137.0</v>
      </c>
      <c r="F43" s="5" t="n">
        <f si="0" t="shared"/>
        <v>357.66423357664235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66.0</v>
      </c>
      <c r="E44" s="4" t="n">
        <v>5.0</v>
      </c>
      <c r="F44" s="5" t="n">
        <f si="0" t="shared"/>
        <v>1220.0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78182.0</v>
      </c>
      <c r="E45" s="4" t="n">
        <v>2210.0</v>
      </c>
      <c r="F45" s="5" t="n">
        <f si="0" t="shared"/>
        <v>3437.6470588235293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486171.0</v>
      </c>
      <c r="E46" s="8" t="n">
        <f>E44+E43+E40+E36+E23+E16+E45</f>
        <v>20036.0</v>
      </c>
      <c r="F46" s="5" t="n">
        <f si="0" t="shared"/>
        <v>2326.487322818926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