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60" windowWidth="18072" windowHeight="7092"/>
  </bookViews>
  <sheets>
    <sheet name="來臺旅客按居住地" sheetId="1" r:id="rId1"/>
  </sheets>
  <calcPr calcId="145621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39" i="1" s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18" i="1" s="1"/>
  <c r="G20" i="1"/>
  <c r="G21" i="1"/>
  <c r="G22" i="1"/>
  <c r="G23" i="1"/>
  <c r="G25" i="1" s="1"/>
  <c r="G24" i="1"/>
  <c r="G4" i="1"/>
  <c r="D48" i="1"/>
  <c r="D46" i="1"/>
  <c r="D45" i="1"/>
  <c r="D47" i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39" i="1" s="1"/>
  <c r="D19" i="1"/>
  <c r="D18" i="1" s="1"/>
  <c r="D20" i="1"/>
  <c r="D21" i="1"/>
  <c r="D22" i="1"/>
  <c r="D23" i="1"/>
  <c r="D24" i="1"/>
  <c r="D26" i="1"/>
  <c r="D25" i="1" s="1"/>
  <c r="D17" i="1"/>
  <c r="D16" i="1" s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49" i="1" l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<sst xmlns="http://schemas.openxmlformats.org/spreadsheetml/2006/main" count="112" uniqueCount="61">
  <si>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</si>
  <si>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</si>
  <si>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</si>
  <si>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</si>
  <si>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</si>
  <si>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</si>
  <si>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</si>
  <si>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</si>
  <si>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</si>
  <si>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</si>
  <si>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</si>
  <si>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</si>
  <si>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</si>
  <si>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</si>
  <si>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</si>
  <si>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</si>
  <si>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</si>
  <si>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</si>
  <si>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</si>
  <si>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</si>
  <si>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</si>
  <si>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</si>
  <si>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</si>
  <si>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</si>
  <si>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</si>
  <si>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</si>
  <si>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</si>
  <si>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</si>
  <si>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</si>
  <si>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</si>
  <si>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</si>
  <si>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</si>
  <si>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</si>
  <si>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</si>
  <si>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</si>
  <si>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</si>
  <si>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</si>
  <si>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</si>
  <si>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</si>
  <si>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</si>
  <si>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</si>
  <si>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</si>
  <si>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</si>
  <si>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</si>
  <si>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</si>
  <si>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</si>
  <si>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</si>
  <si>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</si>
  <si>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</si>
  <si>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</si>
  <si>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</si>
  <si>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</si>
  <si>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</si>
  <si>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</si>
  <si>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</si>
  <si>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</si>
  <si>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</si>
  <si>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/>
  </si>
  <si>
    <t xml:space="preserve">  107年來臺旅客人次及成長率－按居住地分
 Visitor Arrivals by Residence,2018</t>
    <phoneticPr fontId="1" type="noConversion"/>
  </si>
  <si>
    <t>107年 2018</t>
    <phoneticPr fontId="1" type="noConversion"/>
  </si>
  <si>
    <t>106年 2017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</si>
</sst>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workbookViewId="0">
      <pane ySplit="3" topLeftCell="A4" activePane="bottomLeft" state="frozen"/>
      <selection pane="bottomLeft" activeCell="P9" sqref="P9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9.77734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5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3">
      <c r="A2" s="27" t="s">
        <v>0</v>
      </c>
      <c r="B2" s="27"/>
      <c r="C2" s="27"/>
      <c r="D2" s="28" t="s">
        <v>59</v>
      </c>
      <c r="E2" s="28"/>
      <c r="F2" s="28"/>
      <c r="G2" s="28" t="s">
        <v>60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3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9" t="s">
        <v>5</v>
      </c>
      <c r="B4" s="18" t="s">
        <v>6</v>
      </c>
      <c r="C4" s="17"/>
      <c r="D4" s="5">
        <f>E4+F4</f>
        <v>1653654</v>
      </c>
      <c r="E4" s="5">
        <v>1538014</v>
      </c>
      <c r="F4" s="6">
        <v>115640</v>
      </c>
      <c r="G4" s="5">
        <f>H4+I4</f>
        <v>1692063</v>
      </c>
      <c r="H4" s="5">
        <v>1570182</v>
      </c>
      <c r="I4" s="6">
        <v>121881</v>
      </c>
      <c r="J4" s="7">
        <f>IF(G4=0,"-",((D4/G4)-1)*100)</f>
        <v>-2.2699509415429531</v>
      </c>
      <c r="K4" s="7">
        <f>IF(H4=0,"-",((E4/H4)-1)*100)</f>
        <v>-2.0486797071931795</v>
      </c>
      <c r="L4" s="7">
        <f>IF(I4=0,"-",((F4/I4)-1)*100)</f>
        <v>-5.120568423298133</v>
      </c>
      <c r="M4" s="8" t="s">
        <v>57</v>
      </c>
    </row>
    <row r="5" spans="1:13" s="8" customFormat="1" ht="15" customHeight="1" x14ac:dyDescent="0.3">
      <c r="A5" s="20"/>
      <c r="B5" s="18" t="s">
        <v>7</v>
      </c>
      <c r="C5" s="17"/>
      <c r="D5" s="5">
        <f t="shared" ref="D5:D48" si="0">E5+F5</f>
        <v>2695615</v>
      </c>
      <c r="E5" s="5">
        <v>2661977</v>
      </c>
      <c r="F5" s="6">
        <v>33638</v>
      </c>
      <c r="G5" s="5">
        <f t="shared" ref="G5:G48" si="1">H5+I5</f>
        <v>2732549</v>
      </c>
      <c r="H5" s="5">
        <v>2695721</v>
      </c>
      <c r="I5" s="6">
        <v>36828</v>
      </c>
      <c r="J5" s="7">
        <f t="shared" ref="J5:L49" si="2">IF(G5=0,"-",((D5/G5)-1)*100)</f>
        <v>-1.3516317548194046</v>
      </c>
      <c r="K5" s="7">
        <f t="shared" si="2"/>
        <v>-1.2517615880871968</v>
      </c>
      <c r="L5" s="7">
        <f t="shared" si="2"/>
        <v>-8.6618876941457543</v>
      </c>
      <c r="M5" s="8" t="s">
        <v>57</v>
      </c>
    </row>
    <row r="6" spans="1:13" s="8" customFormat="1" ht="15" customHeight="1" x14ac:dyDescent="0.3">
      <c r="A6" s="20"/>
      <c r="B6" s="18" t="s">
        <v>8</v>
      </c>
      <c r="C6" s="17"/>
      <c r="D6" s="5">
        <f t="shared" si="0"/>
        <v>1969151</v>
      </c>
      <c r="E6" s="5">
        <v>1625</v>
      </c>
      <c r="F6" s="6">
        <v>1967526</v>
      </c>
      <c r="G6" s="5">
        <f t="shared" si="1"/>
        <v>1898854</v>
      </c>
      <c r="H6" s="5">
        <v>1527</v>
      </c>
      <c r="I6" s="6">
        <v>1897327</v>
      </c>
      <c r="J6" s="7">
        <f t="shared" si="2"/>
        <v>3.7020750410510672</v>
      </c>
      <c r="K6" s="7">
        <f t="shared" si="2"/>
        <v>6.4178127046496503</v>
      </c>
      <c r="L6" s="7">
        <f t="shared" si="2"/>
        <v>3.6998893706778002</v>
      </c>
      <c r="M6" s="8" t="s">
        <v>57</v>
      </c>
    </row>
    <row r="7" spans="1:13" s="8" customFormat="1" ht="15" customHeight="1" x14ac:dyDescent="0.3">
      <c r="A7" s="20"/>
      <c r="B7" s="18" t="s">
        <v>9</v>
      </c>
      <c r="C7" s="17"/>
      <c r="D7" s="5">
        <f t="shared" si="0"/>
        <v>1019441</v>
      </c>
      <c r="E7" s="5">
        <v>3817</v>
      </c>
      <c r="F7" s="6">
        <v>1015624</v>
      </c>
      <c r="G7" s="5">
        <f t="shared" si="1"/>
        <v>1054708</v>
      </c>
      <c r="H7" s="5">
        <v>3786</v>
      </c>
      <c r="I7" s="6">
        <v>1050922</v>
      </c>
      <c r="J7" s="7">
        <f t="shared" si="2"/>
        <v>-3.3437690811106036</v>
      </c>
      <c r="K7" s="7">
        <f t="shared" si="2"/>
        <v>0.81880612783939988</v>
      </c>
      <c r="L7" s="7">
        <f t="shared" si="2"/>
        <v>-3.3587649701880773</v>
      </c>
      <c r="M7" s="8" t="s">
        <v>57</v>
      </c>
    </row>
    <row r="8" spans="1:13" s="8" customFormat="1" ht="15" customHeight="1" x14ac:dyDescent="0.3">
      <c r="A8" s="20"/>
      <c r="B8" s="18" t="s">
        <v>10</v>
      </c>
      <c r="C8" s="17"/>
      <c r="D8" s="5">
        <f t="shared" si="0"/>
        <v>38385</v>
      </c>
      <c r="E8" s="5">
        <v>33</v>
      </c>
      <c r="F8" s="6">
        <v>38352</v>
      </c>
      <c r="G8" s="5">
        <f t="shared" si="1"/>
        <v>34962</v>
      </c>
      <c r="H8" s="5">
        <v>49</v>
      </c>
      <c r="I8" s="6">
        <v>34913</v>
      </c>
      <c r="J8" s="7">
        <f t="shared" si="2"/>
        <v>9.7906298266689618</v>
      </c>
      <c r="K8" s="7">
        <f t="shared" si="2"/>
        <v>-32.653061224489797</v>
      </c>
      <c r="L8" s="7">
        <f t="shared" si="2"/>
        <v>9.8501990662503971</v>
      </c>
      <c r="M8" s="8" t="s">
        <v>57</v>
      </c>
    </row>
    <row r="9" spans="1:13" s="8" customFormat="1" ht="15" customHeight="1" x14ac:dyDescent="0.3">
      <c r="A9" s="20"/>
      <c r="B9" s="18" t="s">
        <v>11</v>
      </c>
      <c r="C9" s="17"/>
      <c r="D9" s="5">
        <f t="shared" si="0"/>
        <v>22442</v>
      </c>
      <c r="E9" s="5">
        <v>84</v>
      </c>
      <c r="F9" s="6">
        <v>22358</v>
      </c>
      <c r="G9" s="5">
        <f t="shared" si="1"/>
        <v>21138</v>
      </c>
      <c r="H9" s="5">
        <v>95</v>
      </c>
      <c r="I9" s="6">
        <v>21043</v>
      </c>
      <c r="J9" s="7">
        <f t="shared" si="2"/>
        <v>6.1689847667707465</v>
      </c>
      <c r="K9" s="7">
        <f t="shared" si="2"/>
        <v>-11.578947368421055</v>
      </c>
      <c r="L9" s="7">
        <f t="shared" si="2"/>
        <v>6.2491089673525568</v>
      </c>
      <c r="M9" s="8" t="s">
        <v>57</v>
      </c>
    </row>
    <row r="10" spans="1:13" s="8" customFormat="1" ht="15" customHeight="1" x14ac:dyDescent="0.3">
      <c r="A10" s="20"/>
      <c r="B10" s="19" t="s">
        <v>12</v>
      </c>
      <c r="C10" s="9" t="s">
        <v>30</v>
      </c>
      <c r="D10" s="5">
        <f>E10+F10</f>
        <v>526129</v>
      </c>
      <c r="E10" s="5">
        <v>813</v>
      </c>
      <c r="F10" s="6">
        <v>525316</v>
      </c>
      <c r="G10" s="5">
        <f t="shared" si="1"/>
        <v>528019</v>
      </c>
      <c r="H10" s="5">
        <v>726</v>
      </c>
      <c r="I10" s="6">
        <v>527293</v>
      </c>
      <c r="J10" s="7">
        <f t="shared" si="2"/>
        <v>-0.35794166497796764</v>
      </c>
      <c r="K10" s="7">
        <f t="shared" si="2"/>
        <v>11.983471074380159</v>
      </c>
      <c r="L10" s="7">
        <f t="shared" si="2"/>
        <v>-0.37493386030157394</v>
      </c>
      <c r="M10" s="8" t="s">
        <v>57</v>
      </c>
    </row>
    <row r="11" spans="1:13" s="8" customFormat="1" ht="15" customHeight="1" x14ac:dyDescent="0.3">
      <c r="A11" s="20"/>
      <c r="B11" s="20"/>
      <c r="C11" s="10" t="s">
        <v>31</v>
      </c>
      <c r="D11" s="5">
        <f t="shared" si="0"/>
        <v>427222</v>
      </c>
      <c r="E11" s="5">
        <v>343</v>
      </c>
      <c r="F11" s="6">
        <v>426879</v>
      </c>
      <c r="G11" s="5">
        <f t="shared" si="1"/>
        <v>425577</v>
      </c>
      <c r="H11" s="5">
        <v>339</v>
      </c>
      <c r="I11" s="6">
        <v>425238</v>
      </c>
      <c r="J11" s="7">
        <f t="shared" si="2"/>
        <v>0.38653404671775693</v>
      </c>
      <c r="K11" s="7">
        <f t="shared" si="2"/>
        <v>1.1799410029498469</v>
      </c>
      <c r="L11" s="7">
        <f t="shared" si="2"/>
        <v>0.38590154219519945</v>
      </c>
      <c r="M11" s="8" t="s">
        <v>57</v>
      </c>
    </row>
    <row r="12" spans="1:13" s="8" customFormat="1" ht="15" customHeight="1" x14ac:dyDescent="0.3">
      <c r="A12" s="20"/>
      <c r="B12" s="20"/>
      <c r="C12" s="10" t="s">
        <v>32</v>
      </c>
      <c r="D12" s="5">
        <f t="shared" si="0"/>
        <v>210985</v>
      </c>
      <c r="E12" s="5">
        <v>471</v>
      </c>
      <c r="F12" s="6">
        <v>210514</v>
      </c>
      <c r="G12" s="5">
        <f t="shared" si="1"/>
        <v>189631</v>
      </c>
      <c r="H12" s="5">
        <v>453</v>
      </c>
      <c r="I12" s="6">
        <v>189178</v>
      </c>
      <c r="J12" s="7">
        <f t="shared" si="2"/>
        <v>11.260817060501704</v>
      </c>
      <c r="K12" s="7">
        <f t="shared" si="2"/>
        <v>3.9735099337748325</v>
      </c>
      <c r="L12" s="7">
        <f t="shared" si="2"/>
        <v>11.278267028935707</v>
      </c>
      <c r="M12" s="8" t="s">
        <v>57</v>
      </c>
    </row>
    <row r="13" spans="1:13" s="8" customFormat="1" ht="15" customHeight="1" x14ac:dyDescent="0.3">
      <c r="A13" s="20"/>
      <c r="B13" s="20"/>
      <c r="C13" s="10" t="s">
        <v>33</v>
      </c>
      <c r="D13" s="5">
        <f t="shared" si="0"/>
        <v>419105</v>
      </c>
      <c r="E13" s="5">
        <v>2676</v>
      </c>
      <c r="F13" s="6">
        <v>416429</v>
      </c>
      <c r="G13" s="5">
        <f t="shared" si="1"/>
        <v>290784</v>
      </c>
      <c r="H13" s="5">
        <v>2751</v>
      </c>
      <c r="I13" s="6">
        <v>288033</v>
      </c>
      <c r="J13" s="7">
        <f t="shared" si="2"/>
        <v>44.129319357323652</v>
      </c>
      <c r="K13" s="7">
        <f t="shared" si="2"/>
        <v>-2.7262813522355489</v>
      </c>
      <c r="L13" s="7">
        <f t="shared" si="2"/>
        <v>44.57683668190797</v>
      </c>
      <c r="M13" s="8" t="s">
        <v>57</v>
      </c>
    </row>
    <row r="14" spans="1:13" s="8" customFormat="1" ht="15" customHeight="1" x14ac:dyDescent="0.3">
      <c r="A14" s="20"/>
      <c r="B14" s="20"/>
      <c r="C14" s="10" t="s">
        <v>34</v>
      </c>
      <c r="D14" s="5">
        <f t="shared" si="0"/>
        <v>320008</v>
      </c>
      <c r="E14" s="5">
        <v>402</v>
      </c>
      <c r="F14" s="6">
        <v>319606</v>
      </c>
      <c r="G14" s="5">
        <f t="shared" si="1"/>
        <v>292534</v>
      </c>
      <c r="H14" s="5">
        <v>480</v>
      </c>
      <c r="I14" s="6">
        <v>292054</v>
      </c>
      <c r="J14" s="7">
        <f t="shared" si="2"/>
        <v>9.3917288246836215</v>
      </c>
      <c r="K14" s="7">
        <f t="shared" si="2"/>
        <v>-16.249999999999996</v>
      </c>
      <c r="L14" s="7">
        <f t="shared" si="2"/>
        <v>9.4338718182253913</v>
      </c>
      <c r="M14" s="8" t="s">
        <v>57</v>
      </c>
    </row>
    <row r="15" spans="1:13" s="8" customFormat="1" ht="15" customHeight="1" x14ac:dyDescent="0.3">
      <c r="A15" s="20"/>
      <c r="B15" s="20"/>
      <c r="C15" s="10" t="s">
        <v>35</v>
      </c>
      <c r="D15" s="5">
        <f t="shared" si="0"/>
        <v>490774</v>
      </c>
      <c r="E15" s="5">
        <v>3077</v>
      </c>
      <c r="F15" s="6">
        <v>487697</v>
      </c>
      <c r="G15" s="5">
        <f t="shared" si="1"/>
        <v>383329</v>
      </c>
      <c r="H15" s="5">
        <v>3246</v>
      </c>
      <c r="I15" s="6">
        <v>380083</v>
      </c>
      <c r="J15" s="7">
        <f t="shared" si="2"/>
        <v>28.029447289404132</v>
      </c>
      <c r="K15" s="7">
        <f t="shared" si="2"/>
        <v>-5.2064078866296937</v>
      </c>
      <c r="L15" s="7">
        <f t="shared" si="2"/>
        <v>28.313289465721958</v>
      </c>
      <c r="M15" s="8" t="s">
        <v>57</v>
      </c>
    </row>
    <row r="16" spans="1:13" s="8" customFormat="1" ht="15" customHeight="1" x14ac:dyDescent="0.3">
      <c r="A16" s="20"/>
      <c r="B16" s="20"/>
      <c r="C16" s="10" t="s">
        <v>36</v>
      </c>
      <c r="D16" s="5">
        <f t="shared" ref="D16:I16" si="3">D17-D10-D11-D12-D13-D14-D15</f>
        <v>35896</v>
      </c>
      <c r="E16" s="5">
        <f t="shared" si="3"/>
        <v>298</v>
      </c>
      <c r="F16" s="5">
        <f t="shared" si="3"/>
        <v>35598</v>
      </c>
      <c r="G16" s="5">
        <f t="shared" si="3"/>
        <v>27264</v>
      </c>
      <c r="H16" s="5">
        <f t="shared" si="3"/>
        <v>278</v>
      </c>
      <c r="I16" s="5">
        <f t="shared" si="3"/>
        <v>26986</v>
      </c>
      <c r="J16" s="7">
        <f t="shared" si="2"/>
        <v>31.660798122065724</v>
      </c>
      <c r="K16" s="7">
        <f t="shared" si="2"/>
        <v>7.1942446043165464</v>
      </c>
      <c r="L16" s="7">
        <f t="shared" si="2"/>
        <v>31.912843696731642</v>
      </c>
      <c r="M16" s="8" t="s">
        <v>57</v>
      </c>
    </row>
    <row r="17" spans="1:13" s="8" customFormat="1" ht="15" customHeight="1" x14ac:dyDescent="0.3">
      <c r="A17" s="20"/>
      <c r="B17" s="21"/>
      <c r="C17" s="10" t="s">
        <v>13</v>
      </c>
      <c r="D17" s="5">
        <f t="shared" si="0"/>
        <v>2430119</v>
      </c>
      <c r="E17" s="5">
        <v>8080</v>
      </c>
      <c r="F17" s="6">
        <v>2422039</v>
      </c>
      <c r="G17" s="5">
        <f t="shared" si="1"/>
        <v>2137138</v>
      </c>
      <c r="H17" s="5">
        <v>8273</v>
      </c>
      <c r="I17" s="6">
        <v>2128865</v>
      </c>
      <c r="J17" s="7">
        <f t="shared" si="2"/>
        <v>13.709035167593298</v>
      </c>
      <c r="K17" s="7">
        <f t="shared" si="2"/>
        <v>-2.3328901245013856</v>
      </c>
      <c r="L17" s="7">
        <f t="shared" si="2"/>
        <v>13.771375827025189</v>
      </c>
      <c r="M17" s="8" t="s">
        <v>57</v>
      </c>
    </row>
    <row r="18" spans="1:13" s="8" customFormat="1" ht="15" customHeight="1" x14ac:dyDescent="0.3">
      <c r="A18" s="20"/>
      <c r="B18" s="18" t="s">
        <v>14</v>
      </c>
      <c r="C18" s="17"/>
      <c r="D18" s="5">
        <f t="shared" ref="D18:I18" si="4">D19-D4-D5-D6-D7-D8-D9-D17</f>
        <v>16954</v>
      </c>
      <c r="E18" s="5">
        <f t="shared" si="4"/>
        <v>64</v>
      </c>
      <c r="F18" s="5">
        <f t="shared" si="4"/>
        <v>16890</v>
      </c>
      <c r="G18" s="5">
        <f t="shared" si="4"/>
        <v>14223</v>
      </c>
      <c r="H18" s="5">
        <f t="shared" si="4"/>
        <v>63</v>
      </c>
      <c r="I18" s="5">
        <f t="shared" si="4"/>
        <v>14160</v>
      </c>
      <c r="J18" s="7">
        <f t="shared" si="2"/>
        <v>19.201293679251918</v>
      </c>
      <c r="K18" s="7">
        <f t="shared" si="2"/>
        <v>1.5873015873015817</v>
      </c>
      <c r="L18" s="7">
        <f t="shared" si="2"/>
        <v>19.279661016949156</v>
      </c>
      <c r="M18" s="8" t="s">
        <v>57</v>
      </c>
    </row>
    <row r="19" spans="1:13" s="8" customFormat="1" ht="15" customHeight="1" x14ac:dyDescent="0.3">
      <c r="A19" s="21"/>
      <c r="B19" s="18" t="s">
        <v>15</v>
      </c>
      <c r="C19" s="17"/>
      <c r="D19" s="5">
        <f t="shared" si="0"/>
        <v>9845761</v>
      </c>
      <c r="E19" s="5">
        <v>4213694</v>
      </c>
      <c r="F19" s="6">
        <v>5632067</v>
      </c>
      <c r="G19" s="5">
        <f t="shared" si="1"/>
        <v>9585635</v>
      </c>
      <c r="H19" s="5">
        <v>4279696</v>
      </c>
      <c r="I19" s="6">
        <v>5305939</v>
      </c>
      <c r="J19" s="7">
        <f t="shared" si="2"/>
        <v>2.7137064993607574</v>
      </c>
      <c r="K19" s="7">
        <f t="shared" si="2"/>
        <v>-1.5422123440543389</v>
      </c>
      <c r="L19" s="7">
        <f t="shared" si="2"/>
        <v>6.1464709639519111</v>
      </c>
      <c r="M19" s="8" t="s">
        <v>57</v>
      </c>
    </row>
    <row r="20" spans="1:13" s="8" customFormat="1" ht="15" customHeight="1" x14ac:dyDescent="0.3">
      <c r="A20" s="19" t="s">
        <v>16</v>
      </c>
      <c r="B20" s="18" t="s">
        <v>37</v>
      </c>
      <c r="C20" s="17"/>
      <c r="D20" s="5">
        <f t="shared" si="0"/>
        <v>128456</v>
      </c>
      <c r="E20" s="5">
        <v>343</v>
      </c>
      <c r="F20" s="6">
        <v>128113</v>
      </c>
      <c r="G20" s="5">
        <f t="shared" si="1"/>
        <v>117687</v>
      </c>
      <c r="H20" s="5">
        <v>342</v>
      </c>
      <c r="I20" s="6">
        <v>117345</v>
      </c>
      <c r="J20" s="7">
        <f t="shared" si="2"/>
        <v>9.1505433905189282</v>
      </c>
      <c r="K20" s="7">
        <f t="shared" si="2"/>
        <v>0.29239766081872176</v>
      </c>
      <c r="L20" s="7">
        <f t="shared" si="2"/>
        <v>9.1763603050833087</v>
      </c>
      <c r="M20" s="8" t="s">
        <v>57</v>
      </c>
    </row>
    <row r="21" spans="1:13" s="8" customFormat="1" ht="15" customHeight="1" x14ac:dyDescent="0.3">
      <c r="A21" s="20"/>
      <c r="B21" s="18" t="s">
        <v>38</v>
      </c>
      <c r="C21" s="17"/>
      <c r="D21" s="5">
        <f t="shared" si="0"/>
        <v>580072</v>
      </c>
      <c r="E21" s="5">
        <v>4203</v>
      </c>
      <c r="F21" s="6">
        <v>575869</v>
      </c>
      <c r="G21" s="5">
        <f t="shared" si="1"/>
        <v>561365</v>
      </c>
      <c r="H21" s="5">
        <v>4083</v>
      </c>
      <c r="I21" s="6">
        <v>557282</v>
      </c>
      <c r="J21" s="7">
        <f t="shared" si="2"/>
        <v>3.3324129577013251</v>
      </c>
      <c r="K21" s="7">
        <f t="shared" si="2"/>
        <v>2.9390154298310156</v>
      </c>
      <c r="L21" s="7">
        <f t="shared" si="2"/>
        <v>3.3352952365229838</v>
      </c>
      <c r="M21" s="8" t="s">
        <v>57</v>
      </c>
    </row>
    <row r="22" spans="1:13" s="8" customFormat="1" ht="15" customHeight="1" x14ac:dyDescent="0.3">
      <c r="A22" s="20"/>
      <c r="B22" s="18" t="s">
        <v>39</v>
      </c>
      <c r="C22" s="17"/>
      <c r="D22" s="5">
        <f t="shared" si="0"/>
        <v>4334</v>
      </c>
      <c r="E22" s="5">
        <v>15</v>
      </c>
      <c r="F22" s="6">
        <v>4319</v>
      </c>
      <c r="G22" s="5">
        <f t="shared" si="1"/>
        <v>4347</v>
      </c>
      <c r="H22" s="5">
        <v>13</v>
      </c>
      <c r="I22" s="6">
        <v>4334</v>
      </c>
      <c r="J22" s="7">
        <f t="shared" si="2"/>
        <v>-0.29905682079595097</v>
      </c>
      <c r="K22" s="7">
        <f t="shared" si="2"/>
        <v>15.384615384615374</v>
      </c>
      <c r="L22" s="7">
        <f t="shared" si="2"/>
        <v>-0.34610059990770603</v>
      </c>
      <c r="M22" s="8" t="s">
        <v>57</v>
      </c>
    </row>
    <row r="23" spans="1:13" s="8" customFormat="1" ht="15" customHeight="1" x14ac:dyDescent="0.3">
      <c r="A23" s="20"/>
      <c r="B23" s="18" t="s">
        <v>40</v>
      </c>
      <c r="C23" s="17"/>
      <c r="D23" s="5">
        <f t="shared" si="0"/>
        <v>5042</v>
      </c>
      <c r="E23" s="5">
        <v>335</v>
      </c>
      <c r="F23" s="6">
        <v>4707</v>
      </c>
      <c r="G23" s="5">
        <f t="shared" si="1"/>
        <v>4794</v>
      </c>
      <c r="H23" s="5">
        <v>295</v>
      </c>
      <c r="I23" s="6">
        <v>4499</v>
      </c>
      <c r="J23" s="7">
        <f t="shared" si="2"/>
        <v>5.1731330830204314</v>
      </c>
      <c r="K23" s="7">
        <f t="shared" si="2"/>
        <v>13.559322033898313</v>
      </c>
      <c r="L23" s="7">
        <f t="shared" si="2"/>
        <v>4.6232496110246712</v>
      </c>
      <c r="M23" s="8" t="s">
        <v>57</v>
      </c>
    </row>
    <row r="24" spans="1:13" s="8" customFormat="1" ht="15" customHeight="1" x14ac:dyDescent="0.3">
      <c r="A24" s="20"/>
      <c r="B24" s="18" t="s">
        <v>41</v>
      </c>
      <c r="C24" s="17"/>
      <c r="D24" s="5">
        <f t="shared" si="0"/>
        <v>1459</v>
      </c>
      <c r="E24" s="5">
        <v>151</v>
      </c>
      <c r="F24" s="6">
        <v>1308</v>
      </c>
      <c r="G24" s="5">
        <f t="shared" si="1"/>
        <v>1693</v>
      </c>
      <c r="H24" s="5">
        <v>121</v>
      </c>
      <c r="I24" s="6">
        <v>1572</v>
      </c>
      <c r="J24" s="7">
        <f t="shared" si="2"/>
        <v>-13.821618428824568</v>
      </c>
      <c r="K24" s="7">
        <f t="shared" si="2"/>
        <v>24.793388429752071</v>
      </c>
      <c r="L24" s="7">
        <f t="shared" si="2"/>
        <v>-16.793893129770986</v>
      </c>
      <c r="M24" s="8" t="s">
        <v>57</v>
      </c>
    </row>
    <row r="25" spans="1:13" s="8" customFormat="1" ht="15" customHeight="1" x14ac:dyDescent="0.3">
      <c r="A25" s="20"/>
      <c r="B25" s="18" t="s">
        <v>17</v>
      </c>
      <c r="C25" s="17"/>
      <c r="D25" s="5">
        <f t="shared" ref="D25:I25" si="5">D26-D20-D21-D22-D23-D24</f>
        <v>13115</v>
      </c>
      <c r="E25" s="5">
        <f t="shared" si="5"/>
        <v>270</v>
      </c>
      <c r="F25" s="5">
        <f t="shared" si="5"/>
        <v>12845</v>
      </c>
      <c r="G25" s="5">
        <f t="shared" si="5"/>
        <v>12163</v>
      </c>
      <c r="H25" s="5">
        <f t="shared" si="5"/>
        <v>261</v>
      </c>
      <c r="I25" s="5">
        <f t="shared" si="5"/>
        <v>11902</v>
      </c>
      <c r="J25" s="7">
        <f t="shared" si="2"/>
        <v>7.8270163610951293</v>
      </c>
      <c r="K25" s="7">
        <f t="shared" si="2"/>
        <v>3.4482758620689724</v>
      </c>
      <c r="L25" s="7">
        <f t="shared" si="2"/>
        <v>7.9230381448496034</v>
      </c>
      <c r="M25" s="8" t="s">
        <v>57</v>
      </c>
    </row>
    <row r="26" spans="1:13" s="8" customFormat="1" ht="15" customHeight="1" x14ac:dyDescent="0.3">
      <c r="A26" s="21"/>
      <c r="B26" s="18" t="s">
        <v>18</v>
      </c>
      <c r="C26" s="17"/>
      <c r="D26" s="5">
        <f t="shared" si="0"/>
        <v>732478</v>
      </c>
      <c r="E26" s="5">
        <v>5317</v>
      </c>
      <c r="F26" s="6">
        <v>727161</v>
      </c>
      <c r="G26" s="5">
        <f t="shared" si="1"/>
        <v>702049</v>
      </c>
      <c r="H26" s="5">
        <v>5115</v>
      </c>
      <c r="I26" s="6">
        <v>696934</v>
      </c>
      <c r="J26" s="7">
        <f t="shared" si="2"/>
        <v>4.3343128471089676</v>
      </c>
      <c r="K26" s="7">
        <f t="shared" si="2"/>
        <v>3.9491691104594384</v>
      </c>
      <c r="L26" s="7">
        <f t="shared" si="2"/>
        <v>4.3371395282767011</v>
      </c>
      <c r="M26" s="8" t="s">
        <v>57</v>
      </c>
    </row>
    <row r="27" spans="1:13" s="8" customFormat="1" ht="15" customHeight="1" x14ac:dyDescent="0.3">
      <c r="A27" s="19" t="s">
        <v>19</v>
      </c>
      <c r="B27" s="18" t="s">
        <v>42</v>
      </c>
      <c r="C27" s="17"/>
      <c r="D27" s="5">
        <f t="shared" si="0"/>
        <v>7845</v>
      </c>
      <c r="E27" s="5">
        <v>8</v>
      </c>
      <c r="F27" s="6">
        <v>7837</v>
      </c>
      <c r="G27" s="5">
        <f t="shared" si="1"/>
        <v>7666</v>
      </c>
      <c r="H27" s="5">
        <v>18</v>
      </c>
      <c r="I27" s="6">
        <v>7648</v>
      </c>
      <c r="J27" s="7">
        <f t="shared" si="2"/>
        <v>2.334985650926158</v>
      </c>
      <c r="K27" s="7">
        <f t="shared" si="2"/>
        <v>-55.555555555555557</v>
      </c>
      <c r="L27" s="7">
        <f t="shared" si="2"/>
        <v>2.4712343096234379</v>
      </c>
      <c r="M27" s="8" t="s">
        <v>57</v>
      </c>
    </row>
    <row r="28" spans="1:13" s="8" customFormat="1" ht="15" customHeight="1" x14ac:dyDescent="0.3">
      <c r="A28" s="20"/>
      <c r="B28" s="18" t="s">
        <v>43</v>
      </c>
      <c r="C28" s="17"/>
      <c r="D28" s="5">
        <f t="shared" si="0"/>
        <v>52687</v>
      </c>
      <c r="E28" s="5">
        <v>113</v>
      </c>
      <c r="F28" s="6">
        <v>52574</v>
      </c>
      <c r="G28" s="5">
        <f t="shared" si="1"/>
        <v>46822</v>
      </c>
      <c r="H28" s="5">
        <v>101</v>
      </c>
      <c r="I28" s="6">
        <v>46721</v>
      </c>
      <c r="J28" s="7">
        <f t="shared" si="2"/>
        <v>12.526162914869076</v>
      </c>
      <c r="K28" s="7">
        <f t="shared" si="2"/>
        <v>11.881188118811892</v>
      </c>
      <c r="L28" s="7">
        <f t="shared" si="2"/>
        <v>12.527557201258531</v>
      </c>
      <c r="M28" s="8" t="s">
        <v>57</v>
      </c>
    </row>
    <row r="29" spans="1:13" s="8" customFormat="1" ht="15" customHeight="1" x14ac:dyDescent="0.3">
      <c r="A29" s="20"/>
      <c r="B29" s="18" t="s">
        <v>44</v>
      </c>
      <c r="C29" s="17"/>
      <c r="D29" s="5">
        <f t="shared" si="0"/>
        <v>65330</v>
      </c>
      <c r="E29" s="5">
        <v>124</v>
      </c>
      <c r="F29" s="6">
        <v>65206</v>
      </c>
      <c r="G29" s="5">
        <f t="shared" si="1"/>
        <v>65983</v>
      </c>
      <c r="H29" s="5">
        <v>140</v>
      </c>
      <c r="I29" s="6">
        <v>65843</v>
      </c>
      <c r="J29" s="7">
        <f t="shared" si="2"/>
        <v>-0.9896488489459454</v>
      </c>
      <c r="K29" s="7">
        <f t="shared" si="2"/>
        <v>-11.428571428571432</v>
      </c>
      <c r="L29" s="7">
        <f t="shared" si="2"/>
        <v>-0.96745288033656118</v>
      </c>
      <c r="M29" s="8" t="s">
        <v>57</v>
      </c>
    </row>
    <row r="30" spans="1:13" s="8" customFormat="1" ht="15" customHeight="1" x14ac:dyDescent="0.3">
      <c r="A30" s="20"/>
      <c r="B30" s="18" t="s">
        <v>45</v>
      </c>
      <c r="C30" s="17"/>
      <c r="D30" s="5">
        <f t="shared" si="0"/>
        <v>19577</v>
      </c>
      <c r="E30" s="5">
        <v>19</v>
      </c>
      <c r="F30" s="6">
        <v>19558</v>
      </c>
      <c r="G30" s="5">
        <f t="shared" si="1"/>
        <v>18596</v>
      </c>
      <c r="H30" s="5">
        <v>14</v>
      </c>
      <c r="I30" s="6">
        <v>18582</v>
      </c>
      <c r="J30" s="7">
        <f t="shared" si="2"/>
        <v>5.2753280275328107</v>
      </c>
      <c r="K30" s="7">
        <f t="shared" si="2"/>
        <v>35.714285714285722</v>
      </c>
      <c r="L30" s="7">
        <f t="shared" si="2"/>
        <v>5.2523947906576218</v>
      </c>
      <c r="M30" s="8" t="s">
        <v>57</v>
      </c>
    </row>
    <row r="31" spans="1:13" s="8" customFormat="1" ht="15" customHeight="1" x14ac:dyDescent="0.3">
      <c r="A31" s="20"/>
      <c r="B31" s="18" t="s">
        <v>46</v>
      </c>
      <c r="C31" s="17"/>
      <c r="D31" s="5">
        <f t="shared" si="0"/>
        <v>25835</v>
      </c>
      <c r="E31" s="5">
        <v>27</v>
      </c>
      <c r="F31" s="6">
        <v>25808</v>
      </c>
      <c r="G31" s="5">
        <f t="shared" si="1"/>
        <v>25492</v>
      </c>
      <c r="H31" s="5">
        <v>35</v>
      </c>
      <c r="I31" s="6">
        <v>25457</v>
      </c>
      <c r="J31" s="7">
        <f t="shared" si="2"/>
        <v>1.3455201631884517</v>
      </c>
      <c r="K31" s="7">
        <f t="shared" si="2"/>
        <v>-22.857142857142854</v>
      </c>
      <c r="L31" s="7">
        <f t="shared" si="2"/>
        <v>1.3787956161370074</v>
      </c>
      <c r="M31" s="8" t="s">
        <v>57</v>
      </c>
    </row>
    <row r="32" spans="1:13" s="8" customFormat="1" ht="15" customHeight="1" x14ac:dyDescent="0.3">
      <c r="A32" s="20"/>
      <c r="B32" s="18" t="s">
        <v>47</v>
      </c>
      <c r="C32" s="17"/>
      <c r="D32" s="5">
        <f t="shared" si="0"/>
        <v>11239</v>
      </c>
      <c r="E32" s="5">
        <v>52</v>
      </c>
      <c r="F32" s="6">
        <v>11187</v>
      </c>
      <c r="G32" s="5">
        <f t="shared" si="1"/>
        <v>11253</v>
      </c>
      <c r="H32" s="5">
        <v>52</v>
      </c>
      <c r="I32" s="6">
        <v>11201</v>
      </c>
      <c r="J32" s="7">
        <f t="shared" si="2"/>
        <v>-0.12441126810628367</v>
      </c>
      <c r="K32" s="7">
        <f t="shared" si="2"/>
        <v>0</v>
      </c>
      <c r="L32" s="7">
        <f t="shared" si="2"/>
        <v>-0.12498884028211421</v>
      </c>
      <c r="M32" s="8" t="s">
        <v>57</v>
      </c>
    </row>
    <row r="33" spans="1:13" s="8" customFormat="1" ht="15" customHeight="1" x14ac:dyDescent="0.3">
      <c r="A33" s="20"/>
      <c r="B33" s="18" t="s">
        <v>48</v>
      </c>
      <c r="C33" s="17"/>
      <c r="D33" s="5">
        <f t="shared" si="0"/>
        <v>13006</v>
      </c>
      <c r="E33" s="5">
        <v>49</v>
      </c>
      <c r="F33" s="6">
        <v>12957</v>
      </c>
      <c r="G33" s="5">
        <f t="shared" si="1"/>
        <v>11367</v>
      </c>
      <c r="H33" s="5">
        <v>40</v>
      </c>
      <c r="I33" s="6">
        <v>11327</v>
      </c>
      <c r="J33" s="7">
        <f t="shared" si="2"/>
        <v>14.418931996129135</v>
      </c>
      <c r="K33" s="7">
        <f t="shared" si="2"/>
        <v>22.500000000000007</v>
      </c>
      <c r="L33" s="7">
        <f t="shared" si="2"/>
        <v>14.390394632294523</v>
      </c>
      <c r="M33" s="8" t="s">
        <v>57</v>
      </c>
    </row>
    <row r="34" spans="1:13" s="8" customFormat="1" ht="15" customHeight="1" x14ac:dyDescent="0.3">
      <c r="A34" s="20"/>
      <c r="B34" s="18" t="s">
        <v>49</v>
      </c>
      <c r="C34" s="17"/>
      <c r="D34" s="5">
        <f t="shared" si="0"/>
        <v>71030</v>
      </c>
      <c r="E34" s="5">
        <v>130</v>
      </c>
      <c r="F34" s="6">
        <v>70900</v>
      </c>
      <c r="G34" s="5">
        <f t="shared" si="1"/>
        <v>64858</v>
      </c>
      <c r="H34" s="5">
        <v>139</v>
      </c>
      <c r="I34" s="6">
        <v>64719</v>
      </c>
      <c r="J34" s="7">
        <f t="shared" si="2"/>
        <v>9.516173795059979</v>
      </c>
      <c r="K34" s="7">
        <f t="shared" si="2"/>
        <v>-6.4748201438848962</v>
      </c>
      <c r="L34" s="7">
        <f t="shared" si="2"/>
        <v>9.5505183949072148</v>
      </c>
      <c r="M34" s="8" t="s">
        <v>57</v>
      </c>
    </row>
    <row r="35" spans="1:13" s="8" customFormat="1" ht="15" customHeight="1" x14ac:dyDescent="0.3">
      <c r="A35" s="20"/>
      <c r="B35" s="18" t="s">
        <v>50</v>
      </c>
      <c r="C35" s="17"/>
      <c r="D35" s="5">
        <f t="shared" si="0"/>
        <v>9261</v>
      </c>
      <c r="E35" s="5">
        <v>13</v>
      </c>
      <c r="F35" s="6">
        <v>9248</v>
      </c>
      <c r="G35" s="5">
        <f t="shared" si="1"/>
        <v>7877</v>
      </c>
      <c r="H35" s="5">
        <v>10</v>
      </c>
      <c r="I35" s="6">
        <v>7867</v>
      </c>
      <c r="J35" s="7">
        <f t="shared" si="2"/>
        <v>17.570140916592614</v>
      </c>
      <c r="K35" s="7">
        <f t="shared" si="2"/>
        <v>30.000000000000004</v>
      </c>
      <c r="L35" s="7">
        <f t="shared" si="2"/>
        <v>17.554340917757717</v>
      </c>
      <c r="M35" s="8" t="s">
        <v>57</v>
      </c>
    </row>
    <row r="36" spans="1:13" s="8" customFormat="1" ht="15" customHeight="1" x14ac:dyDescent="0.3">
      <c r="A36" s="20"/>
      <c r="B36" s="18" t="s">
        <v>51</v>
      </c>
      <c r="C36" s="17"/>
      <c r="D36" s="5">
        <f t="shared" si="0"/>
        <v>1755</v>
      </c>
      <c r="E36" s="5">
        <v>0</v>
      </c>
      <c r="F36" s="6">
        <v>1755</v>
      </c>
      <c r="G36" s="5">
        <f t="shared" si="1"/>
        <v>1875</v>
      </c>
      <c r="H36" s="5">
        <v>0</v>
      </c>
      <c r="I36" s="6">
        <v>1875</v>
      </c>
      <c r="J36" s="7">
        <f t="shared" si="2"/>
        <v>-6.399999999999995</v>
      </c>
      <c r="K36" s="7" t="str">
        <f t="shared" si="2"/>
        <v>-</v>
      </c>
      <c r="L36" s="7">
        <f t="shared" si="2"/>
        <v>-6.399999999999995</v>
      </c>
      <c r="M36" s="8" t="s">
        <v>57</v>
      </c>
    </row>
    <row r="37" spans="1:13" s="8" customFormat="1" ht="15" customHeight="1" x14ac:dyDescent="0.3">
      <c r="A37" s="20"/>
      <c r="B37" s="18" t="s">
        <v>52</v>
      </c>
      <c r="C37" s="17"/>
      <c r="D37" s="5">
        <f t="shared" si="0"/>
        <v>9206</v>
      </c>
      <c r="E37" s="5">
        <v>23</v>
      </c>
      <c r="F37" s="6">
        <v>9183</v>
      </c>
      <c r="G37" s="5">
        <f t="shared" si="1"/>
        <v>9106</v>
      </c>
      <c r="H37" s="5">
        <v>11</v>
      </c>
      <c r="I37" s="6">
        <v>9095</v>
      </c>
      <c r="J37" s="7">
        <f t="shared" si="2"/>
        <v>1.0981770261366153</v>
      </c>
      <c r="K37" s="7">
        <f t="shared" si="2"/>
        <v>109.09090909090908</v>
      </c>
      <c r="L37" s="7">
        <f t="shared" si="2"/>
        <v>0.96756459593183575</v>
      </c>
      <c r="M37" s="8" t="s">
        <v>57</v>
      </c>
    </row>
    <row r="38" spans="1:13" s="8" customFormat="1" ht="15" customHeight="1" x14ac:dyDescent="0.3">
      <c r="A38" s="20"/>
      <c r="B38" s="18" t="s">
        <v>53</v>
      </c>
      <c r="C38" s="17"/>
      <c r="D38" s="5">
        <f t="shared" si="0"/>
        <v>10394</v>
      </c>
      <c r="E38" s="5">
        <v>9</v>
      </c>
      <c r="F38" s="6">
        <v>10385</v>
      </c>
      <c r="G38" s="5">
        <f t="shared" si="1"/>
        <v>9226</v>
      </c>
      <c r="H38" s="5">
        <v>2</v>
      </c>
      <c r="I38" s="6">
        <v>9224</v>
      </c>
      <c r="J38" s="7">
        <f t="shared" si="2"/>
        <v>12.659874268371984</v>
      </c>
      <c r="K38" s="7">
        <f t="shared" si="2"/>
        <v>350</v>
      </c>
      <c r="L38" s="7">
        <f t="shared" si="2"/>
        <v>12.586730268863832</v>
      </c>
      <c r="M38" s="8" t="s">
        <v>57</v>
      </c>
    </row>
    <row r="39" spans="1:13" s="8" customFormat="1" ht="15" customHeight="1" x14ac:dyDescent="0.3">
      <c r="A39" s="20"/>
      <c r="B39" s="18" t="s">
        <v>20</v>
      </c>
      <c r="C39" s="17"/>
      <c r="D39" s="5">
        <f t="shared" ref="D39:I39" si="6">D40-D27-D28-D29-D30-D31-D32-D33-D34-D35-D36-D37-D38</f>
        <v>52929</v>
      </c>
      <c r="E39" s="5">
        <f t="shared" si="6"/>
        <v>35</v>
      </c>
      <c r="F39" s="5">
        <f t="shared" si="6"/>
        <v>52894</v>
      </c>
      <c r="G39" s="5">
        <f t="shared" si="6"/>
        <v>49969</v>
      </c>
      <c r="H39" s="5">
        <f t="shared" si="6"/>
        <v>39</v>
      </c>
      <c r="I39" s="5">
        <f t="shared" si="6"/>
        <v>49930</v>
      </c>
      <c r="J39" s="7">
        <f t="shared" si="2"/>
        <v>5.923672677059777</v>
      </c>
      <c r="K39" s="7">
        <f t="shared" si="2"/>
        <v>-10.256410256410254</v>
      </c>
      <c r="L39" s="7">
        <f t="shared" si="2"/>
        <v>5.936310835169234</v>
      </c>
      <c r="M39" s="8" t="s">
        <v>57</v>
      </c>
    </row>
    <row r="40" spans="1:13" s="8" customFormat="1" ht="15" customHeight="1" x14ac:dyDescent="0.3">
      <c r="A40" s="21"/>
      <c r="B40" s="18" t="s">
        <v>21</v>
      </c>
      <c r="C40" s="17"/>
      <c r="D40" s="5">
        <f t="shared" si="0"/>
        <v>350094</v>
      </c>
      <c r="E40" s="5">
        <v>602</v>
      </c>
      <c r="F40" s="6">
        <v>349492</v>
      </c>
      <c r="G40" s="5">
        <f t="shared" si="1"/>
        <v>330090</v>
      </c>
      <c r="H40" s="5">
        <v>601</v>
      </c>
      <c r="I40" s="6">
        <v>329489</v>
      </c>
      <c r="J40" s="7">
        <f t="shared" si="2"/>
        <v>6.0601654094337931</v>
      </c>
      <c r="K40" s="7">
        <f t="shared" si="2"/>
        <v>0.16638935108153063</v>
      </c>
      <c r="L40" s="7">
        <f t="shared" si="2"/>
        <v>6.0709158727605406</v>
      </c>
      <c r="M40" s="8" t="s">
        <v>57</v>
      </c>
    </row>
    <row r="41" spans="1:13" s="8" customFormat="1" ht="15" customHeight="1" x14ac:dyDescent="0.3">
      <c r="A41" s="19" t="s">
        <v>22</v>
      </c>
      <c r="B41" s="18" t="s">
        <v>54</v>
      </c>
      <c r="C41" s="17"/>
      <c r="D41" s="5">
        <f t="shared" si="0"/>
        <v>102541</v>
      </c>
      <c r="E41" s="5">
        <v>327</v>
      </c>
      <c r="F41" s="6">
        <v>102214</v>
      </c>
      <c r="G41" s="5">
        <f t="shared" si="1"/>
        <v>90892</v>
      </c>
      <c r="H41" s="5">
        <v>356</v>
      </c>
      <c r="I41" s="6">
        <v>90536</v>
      </c>
      <c r="J41" s="7">
        <f t="shared" si="2"/>
        <v>12.816309466179643</v>
      </c>
      <c r="K41" s="7">
        <f t="shared" si="2"/>
        <v>-8.1460674157303394</v>
      </c>
      <c r="L41" s="7">
        <f t="shared" si="2"/>
        <v>12.898736414244061</v>
      </c>
      <c r="M41" s="8" t="s">
        <v>57</v>
      </c>
    </row>
    <row r="42" spans="1:13" s="8" customFormat="1" ht="15" customHeight="1" x14ac:dyDescent="0.3">
      <c r="A42" s="20"/>
      <c r="B42" s="18" t="s">
        <v>55</v>
      </c>
      <c r="C42" s="17"/>
      <c r="D42" s="5">
        <f t="shared" si="0"/>
        <v>16362</v>
      </c>
      <c r="E42" s="5">
        <v>55</v>
      </c>
      <c r="F42" s="6">
        <v>16307</v>
      </c>
      <c r="G42" s="5">
        <f t="shared" si="1"/>
        <v>14639</v>
      </c>
      <c r="H42" s="5">
        <v>53</v>
      </c>
      <c r="I42" s="6">
        <v>14586</v>
      </c>
      <c r="J42" s="7">
        <f t="shared" si="2"/>
        <v>11.76992964000274</v>
      </c>
      <c r="K42" s="7">
        <f t="shared" si="2"/>
        <v>3.7735849056603765</v>
      </c>
      <c r="L42" s="7">
        <f t="shared" si="2"/>
        <v>11.798985328397094</v>
      </c>
      <c r="M42" s="8" t="s">
        <v>57</v>
      </c>
    </row>
    <row r="43" spans="1:13" s="8" customFormat="1" ht="15" customHeight="1" x14ac:dyDescent="0.3">
      <c r="A43" s="20"/>
      <c r="B43" s="18" t="s">
        <v>23</v>
      </c>
      <c r="C43" s="17"/>
      <c r="D43" s="5">
        <f t="shared" ref="D43:I43" si="7">D44-D41-D42</f>
        <v>2794</v>
      </c>
      <c r="E43" s="5">
        <f t="shared" si="7"/>
        <v>24</v>
      </c>
      <c r="F43" s="5">
        <f t="shared" si="7"/>
        <v>2770</v>
      </c>
      <c r="G43" s="5">
        <f t="shared" si="7"/>
        <v>2813</v>
      </c>
      <c r="H43" s="5">
        <f t="shared" si="7"/>
        <v>26</v>
      </c>
      <c r="I43" s="5">
        <f t="shared" si="7"/>
        <v>2787</v>
      </c>
      <c r="J43" s="7">
        <f t="shared" si="2"/>
        <v>-0.67543547813722071</v>
      </c>
      <c r="K43" s="7">
        <f t="shared" si="2"/>
        <v>-7.6923076923076872</v>
      </c>
      <c r="L43" s="7">
        <f t="shared" si="2"/>
        <v>-0.60997488338715433</v>
      </c>
      <c r="M43" s="8" t="s">
        <v>57</v>
      </c>
    </row>
    <row r="44" spans="1:13" s="8" customFormat="1" ht="15" customHeight="1" x14ac:dyDescent="0.3">
      <c r="A44" s="21"/>
      <c r="B44" s="18" t="s">
        <v>24</v>
      </c>
      <c r="C44" s="17"/>
      <c r="D44" s="5">
        <f t="shared" si="0"/>
        <v>121697</v>
      </c>
      <c r="E44" s="5">
        <v>406</v>
      </c>
      <c r="F44" s="6">
        <v>121291</v>
      </c>
      <c r="G44" s="5">
        <f t="shared" si="1"/>
        <v>108344</v>
      </c>
      <c r="H44" s="5">
        <v>435</v>
      </c>
      <c r="I44" s="6">
        <v>107909</v>
      </c>
      <c r="J44" s="7">
        <f t="shared" si="2"/>
        <v>12.324632651554301</v>
      </c>
      <c r="K44" s="7">
        <f t="shared" si="2"/>
        <v>-6.6666666666666652</v>
      </c>
      <c r="L44" s="7">
        <f t="shared" si="2"/>
        <v>12.401189891482645</v>
      </c>
      <c r="M44" s="8" t="s">
        <v>57</v>
      </c>
    </row>
    <row r="45" spans="1:13" s="8" customFormat="1" ht="20.25" customHeight="1" x14ac:dyDescent="0.3">
      <c r="A45" s="19" t="s">
        <v>25</v>
      </c>
      <c r="B45" s="18" t="s">
        <v>56</v>
      </c>
      <c r="C45" s="17"/>
      <c r="D45" s="5">
        <f t="shared" si="0"/>
        <v>5596</v>
      </c>
      <c r="E45" s="5">
        <v>147</v>
      </c>
      <c r="F45" s="6">
        <v>5449</v>
      </c>
      <c r="G45" s="5">
        <f t="shared" si="1"/>
        <v>5757</v>
      </c>
      <c r="H45" s="5">
        <v>116</v>
      </c>
      <c r="I45" s="6">
        <v>5641</v>
      </c>
      <c r="J45" s="7">
        <f t="shared" si="2"/>
        <v>-2.7965954490185907</v>
      </c>
      <c r="K45" s="7">
        <f t="shared" si="2"/>
        <v>26.724137931034477</v>
      </c>
      <c r="L45" s="7">
        <f t="shared" si="2"/>
        <v>-3.4036518347810629</v>
      </c>
      <c r="M45" s="8" t="s">
        <v>57</v>
      </c>
    </row>
    <row r="46" spans="1:13" s="8" customFormat="1" ht="17.25" customHeight="1" x14ac:dyDescent="0.3">
      <c r="A46" s="20"/>
      <c r="B46" s="18" t="s">
        <v>26</v>
      </c>
      <c r="C46" s="17"/>
      <c r="D46" s="5">
        <f t="shared" ref="D46:I46" si="8">D47-D45</f>
        <v>6441</v>
      </c>
      <c r="E46" s="5">
        <f t="shared" si="8"/>
        <v>55</v>
      </c>
      <c r="F46" s="5">
        <f t="shared" si="8"/>
        <v>6386</v>
      </c>
      <c r="G46" s="5">
        <f t="shared" si="8"/>
        <v>5925</v>
      </c>
      <c r="H46" s="5">
        <f t="shared" si="8"/>
        <v>26</v>
      </c>
      <c r="I46" s="5">
        <f t="shared" si="8"/>
        <v>5899</v>
      </c>
      <c r="J46" s="7">
        <f t="shared" si="2"/>
        <v>8.708860759493664</v>
      </c>
      <c r="K46" s="7">
        <f t="shared" si="2"/>
        <v>111.53846153846155</v>
      </c>
      <c r="L46" s="7">
        <f t="shared" si="2"/>
        <v>8.2556365485675585</v>
      </c>
      <c r="M46" s="8" t="s">
        <v>57</v>
      </c>
    </row>
    <row r="47" spans="1:13" s="8" customFormat="1" ht="19.5" customHeight="1" x14ac:dyDescent="0.3">
      <c r="A47" s="21"/>
      <c r="B47" s="22" t="s">
        <v>27</v>
      </c>
      <c r="C47" s="23"/>
      <c r="D47" s="5">
        <f t="shared" si="0"/>
        <v>12037</v>
      </c>
      <c r="E47" s="5">
        <v>202</v>
      </c>
      <c r="F47" s="6">
        <v>11835</v>
      </c>
      <c r="G47" s="5">
        <f t="shared" si="1"/>
        <v>11682</v>
      </c>
      <c r="H47" s="5">
        <v>142</v>
      </c>
      <c r="I47" s="6">
        <v>11540</v>
      </c>
      <c r="J47" s="7">
        <f t="shared" si="2"/>
        <v>3.0388632083547362</v>
      </c>
      <c r="K47" s="7">
        <f t="shared" si="2"/>
        <v>42.253521126760575</v>
      </c>
      <c r="L47" s="7">
        <f t="shared" si="2"/>
        <v>2.5563258232235597</v>
      </c>
      <c r="M47" s="8" t="s">
        <v>57</v>
      </c>
    </row>
    <row r="48" spans="1:13" s="8" customFormat="1" ht="15" customHeight="1" x14ac:dyDescent="0.3">
      <c r="A48" s="11"/>
      <c r="B48" s="24" t="s">
        <v>28</v>
      </c>
      <c r="C48" s="23"/>
      <c r="D48" s="5">
        <f t="shared" si="0"/>
        <v>4640</v>
      </c>
      <c r="E48" s="5">
        <v>671</v>
      </c>
      <c r="F48" s="12">
        <v>3969</v>
      </c>
      <c r="G48" s="5">
        <f t="shared" si="1"/>
        <v>1801</v>
      </c>
      <c r="H48" s="13">
        <v>674</v>
      </c>
      <c r="I48" s="12">
        <v>1127</v>
      </c>
      <c r="J48" s="14">
        <f t="shared" si="2"/>
        <v>157.63464741810105</v>
      </c>
      <c r="K48" s="14">
        <f t="shared" si="2"/>
        <v>-0.44510385756676429</v>
      </c>
      <c r="L48" s="14">
        <f t="shared" si="2"/>
        <v>252.17391304347828</v>
      </c>
      <c r="M48" s="8" t="s">
        <v>57</v>
      </c>
    </row>
    <row r="49" spans="1:13" s="8" customFormat="1" ht="15" customHeight="1" x14ac:dyDescent="0.3">
      <c r="A49" s="15"/>
      <c r="B49" s="16" t="s">
        <v>29</v>
      </c>
      <c r="C49" s="17"/>
      <c r="D49" s="5">
        <f>D19+D26+D40+D44+D47+D48</f>
        <v>11066707</v>
      </c>
      <c r="E49" s="5">
        <f t="shared" ref="E49:I49" si="9">E19+E26+E40+E44+E47+E48</f>
        <v>4220892</v>
      </c>
      <c r="F49" s="5">
        <f t="shared" si="9"/>
        <v>6845815</v>
      </c>
      <c r="G49" s="5">
        <f t="shared" si="9"/>
        <v>10739601</v>
      </c>
      <c r="H49" s="5">
        <f t="shared" si="9"/>
        <v>4286663</v>
      </c>
      <c r="I49" s="5">
        <f t="shared" si="9"/>
        <v>6452938</v>
      </c>
      <c r="J49" s="7">
        <f t="shared" si="2"/>
        <v>3.0457928558053515</v>
      </c>
      <c r="K49" s="7">
        <f t="shared" si="2"/>
        <v>-1.5343170200223355</v>
      </c>
      <c r="L49" s="7">
        <f t="shared" si="2"/>
        <v>6.0883430152280926</v>
      </c>
      <c r="M49" s="8" t="s">
        <v>57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2019-01-27T06:52:21Z</cp:lastPrinted>
  <dcterms:created xsi:type="dcterms:W3CDTF">2018-08-16T04:21:57Z</dcterms:created>
  <dcterms:modified xsi:type="dcterms:W3CDTF">2019-02-23T01:45:30Z</dcterms:modified>
</cp:coreProperties>
</file>