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etty1213\Desktop\羅文強交接電腦檔案 1100611\給樹梅\公務統計相關\年表(行政資訊網)\110\"/>
    </mc:Choice>
  </mc:AlternateContent>
  <xr:revisionPtr revIDLastSave="0" documentId="13_ncr:1_{C1E6560B-D625-4924-96E8-4978A01DD6D2}" xr6:coauthVersionLast="36" xr6:coauthVersionMax="36" xr10:uidLastSave="{00000000-0000-0000-0000-000000000000}"/>
  <bookViews>
    <workbookView xWindow="0" yWindow="0" windowWidth="28800" windowHeight="10531" xr2:uid="{00000000-000D-0000-FFFF-FFFF00000000}"/>
  </bookViews>
  <sheets>
    <sheet name="來臺旅客按居住地" sheetId="1" r:id="rId1"/>
  </sheets>
  <calcPr calcId="191029"/>
</workbook>
</file>

<file path=xl/calcChain.xml><?xml version="1.0" encoding="utf-8"?>
<calcChain xmlns="http://schemas.openxmlformats.org/spreadsheetml/2006/main">
  <c r="G45" i="1" l="1"/>
  <c r="G47" i="1"/>
  <c r="G46" i="1" s="1"/>
  <c r="G48" i="1"/>
  <c r="G26" i="1"/>
  <c r="G27" i="1"/>
  <c r="G28" i="1"/>
  <c r="G39" i="1" s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4" i="1"/>
  <c r="G5" i="1"/>
  <c r="G6" i="1"/>
  <c r="G7" i="1"/>
  <c r="G8" i="1"/>
  <c r="G9" i="1"/>
  <c r="G10" i="1"/>
  <c r="G11" i="1"/>
  <c r="G12" i="1"/>
  <c r="G13" i="1"/>
  <c r="G14" i="1"/>
  <c r="G15" i="1"/>
  <c r="G17" i="1"/>
  <c r="G19" i="1"/>
  <c r="G20" i="1"/>
  <c r="G21" i="1"/>
  <c r="G22" i="1"/>
  <c r="G23" i="1"/>
  <c r="G24" i="1"/>
  <c r="G4" i="1"/>
  <c r="D48" i="1"/>
  <c r="D45" i="1"/>
  <c r="D47" i="1"/>
  <c r="D46" i="1" s="1"/>
  <c r="D41" i="1"/>
  <c r="D42" i="1"/>
  <c r="D44" i="1"/>
  <c r="D27" i="1"/>
  <c r="D28" i="1"/>
  <c r="D29" i="1"/>
  <c r="D30" i="1"/>
  <c r="D31" i="1"/>
  <c r="D32" i="1"/>
  <c r="D33" i="1"/>
  <c r="D34" i="1"/>
  <c r="D35" i="1"/>
  <c r="D36" i="1"/>
  <c r="D37" i="1"/>
  <c r="D38" i="1"/>
  <c r="D40" i="1"/>
  <c r="D19" i="1"/>
  <c r="D20" i="1"/>
  <c r="D21" i="1"/>
  <c r="D22" i="1"/>
  <c r="D23" i="1"/>
  <c r="D24" i="1"/>
  <c r="D26" i="1"/>
  <c r="D17" i="1"/>
  <c r="D10" i="1"/>
  <c r="D11" i="1"/>
  <c r="D12" i="1"/>
  <c r="D13" i="1"/>
  <c r="D14" i="1"/>
  <c r="D15" i="1"/>
  <c r="D5" i="1"/>
  <c r="D6" i="1"/>
  <c r="D7" i="1"/>
  <c r="D8" i="1"/>
  <c r="D9" i="1"/>
  <c r="D4" i="1"/>
  <c r="E43" i="1"/>
  <c r="F43" i="1"/>
  <c r="E49" i="1"/>
  <c r="F49" i="1"/>
  <c r="H49" i="1"/>
  <c r="I49" i="1"/>
  <c r="E46" i="1"/>
  <c r="F46" i="1"/>
  <c r="H46" i="1"/>
  <c r="I46" i="1"/>
  <c r="H43" i="1"/>
  <c r="I43" i="1"/>
  <c r="E39" i="1"/>
  <c r="F39" i="1"/>
  <c r="H39" i="1"/>
  <c r="I39" i="1"/>
  <c r="E25" i="1"/>
  <c r="F25" i="1"/>
  <c r="H25" i="1"/>
  <c r="I25" i="1"/>
  <c r="E18" i="1"/>
  <c r="F18" i="1"/>
  <c r="H18" i="1"/>
  <c r="I18" i="1"/>
  <c r="G16" i="1" l="1"/>
  <c r="G25" i="1"/>
  <c r="D18" i="1"/>
  <c r="D43" i="1"/>
  <c r="D39" i="1"/>
  <c r="D25" i="1"/>
  <c r="G43" i="1"/>
  <c r="D16" i="1"/>
  <c r="G18" i="1"/>
  <c r="G49" i="1"/>
  <c r="D49" i="1"/>
  <c r="E16" i="1"/>
  <c r="F16" i="1"/>
  <c r="J16" i="1"/>
  <c r="H16" i="1"/>
  <c r="I16" i="1"/>
  <c r="K16" i="1" l="1"/>
  <c r="L16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1" i="1"/>
  <c r="K41" i="1"/>
  <c r="J41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5" i="1"/>
  <c r="K15" i="1"/>
  <c r="J15" i="1"/>
  <c r="L14" i="1"/>
  <c r="K14" i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<sst xmlns="http://schemas.openxmlformats.org/spreadsheetml/2006/main" count="113" uniqueCount="62">
  <si>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</si>
  <si>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</si>
  <si>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</si>
  <si>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</si>
  <si>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</si>
  <si>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</si>
  <si>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</si>
  <si>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</si>
  <si>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</si>
  <si>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</si>
  <si>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</si>
  <si>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</si>
  <si>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</si>
  <si>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</si>
  <si>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</si>
  <si>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</si>
  <si>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</si>
  <si>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</si>
  <si>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</si>
  <si>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</si>
  <si>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</si>
  <si>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</si>
  <si>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</si>
  <si>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</si>
  <si>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</si>
  <si>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</si>
  <si>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</si>
  <si>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</si>
  <si>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</si>
  <si>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</si>
  <si>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</si>
  <si>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</si>
  <si>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</si>
  <si>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</si>
  <si>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</si>
  <si>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</si>
  <si>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</si>
  <si>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</si>
  <si>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</si>
  <si>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</si>
  <si>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</si>
  <si>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</si>
  <si>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</si>
  <si>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</si>
  <si>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</si>
  <si>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</si>
  <si>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</si>
  <si>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</si>
  <si>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</si>
  <si>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</si>
  <si>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</si>
  <si>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</si>
  <si>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</si>
  <si>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</si>
  <si>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</si>
  <si>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</si>
  <si>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</si>
  <si>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110年1至12月 Jan.-December., 2021</t>
  </si>
  <si>
    <t>109年1至12月 Jan.-December., 2020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</si>
  <si>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</si>
  <si>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</si>
  <si>
    <t>110年來臺旅客人次及成長率－按居住地分
Visitor Arrivals by Residence,
January-December,2021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</si>
</sst>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sz val="9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8" fontId="1" fillId="0" borderId="6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textRotation="255"/>
    </xf>
    <xf numFmtId="0" fontId="9" fillId="0" borderId="0" xfId="0" applyFont="1" applyAlignment="1">
      <alignment horizontal="left" vertical="top" wrapText="1"/>
    </xf>
    <xf numFmtId="0" fontId="0" fillId="0" borderId="0" xfId="0" applyAlignment="1"/>
    <xf numFmtId="0" fontId="1" fillId="0" borderId="6" xfId="0" applyFont="1" applyBorder="1" applyAlignment="1">
      <alignment vertical="center" textRotation="255"/>
    </xf>
    <xf numFmtId="0" fontId="8" fillId="0" borderId="8" xfId="0" applyFont="1" applyBorder="1" applyAlignment="1">
      <alignment vertical="center" textRotation="255"/>
    </xf>
    <xf numFmtId="0" fontId="8" fillId="0" borderId="9" xfId="0" applyFont="1" applyBorder="1" applyAlignment="1">
      <alignment vertical="center" textRotation="255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workbookViewId="0">
      <pane ySplit="3" topLeftCell="A4" activePane="bottomLeft" state="frozen"/>
      <selection pane="bottomLeft" activeCell="A2" sqref="A2:C3"/>
    </sheetView>
  </sheetViews>
  <sheetFormatPr defaultColWidth="9" defaultRowHeight="16.3" x14ac:dyDescent="0.3"/>
  <cols>
    <col min="1" max="1" width="3.33203125" style="1" customWidth="1"/>
    <col min="2" max="2" width="3.88671875" style="1" customWidth="1"/>
    <col min="3" max="3" width="16.109375" style="1" customWidth="1"/>
    <col min="4" max="4" width="8.109375" style="1" customWidth="1"/>
    <col min="5" max="5" width="8" style="1" customWidth="1"/>
    <col min="6" max="6" width="9.109375" style="1" customWidth="1"/>
    <col min="7" max="7" width="8.21875" style="1" customWidth="1"/>
    <col min="8" max="8" width="8" style="1" customWidth="1"/>
    <col min="9" max="9" width="8.44140625" style="1" customWidth="1"/>
    <col min="10" max="10" width="6.44140625" style="1" customWidth="1"/>
    <col min="11" max="11" width="7.33203125" style="1" customWidth="1"/>
    <col min="12" max="12" width="7.77734375" style="1" customWidth="1"/>
    <col min="13" max="16384" width="9" style="1"/>
  </cols>
  <sheetData>
    <row r="1" spans="1:13" ht="63.1" customHeight="1" x14ac:dyDescent="0.3">
      <c r="A1" s="23" t="s">
        <v>61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3" s="2" customFormat="1" ht="24.6" customHeight="1" x14ac:dyDescent="0.3">
      <c r="A2" s="25" t="s">
        <v>0</v>
      </c>
      <c r="B2" s="25"/>
      <c r="C2" s="25"/>
      <c r="D2" s="26" t="s">
        <v>57</v>
      </c>
      <c r="E2" s="26"/>
      <c r="F2" s="26"/>
      <c r="G2" s="26" t="s">
        <v>58</v>
      </c>
      <c r="H2" s="26"/>
      <c r="I2" s="26"/>
      <c r="J2" s="26" t="s">
        <v>1</v>
      </c>
      <c r="K2" s="26"/>
      <c r="L2" s="26"/>
    </row>
    <row r="3" spans="1:13" s="2" customFormat="1" ht="48.7" customHeight="1" x14ac:dyDescent="0.3">
      <c r="A3" s="25"/>
      <c r="B3" s="25"/>
      <c r="C3" s="25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r="4" spans="1:13" s="8" customFormat="1" ht="15.05" customHeight="1" x14ac:dyDescent="0.3">
      <c r="A4" s="18" t="s">
        <v>5</v>
      </c>
      <c r="B4" s="21" t="s">
        <v>6</v>
      </c>
      <c r="C4" s="22"/>
      <c r="D4" s="5">
        <f>E4+F4</f>
        <v>10760</v>
      </c>
      <c r="E4" s="5">
        <v>10691</v>
      </c>
      <c r="F4" s="6">
        <v>69</v>
      </c>
      <c r="G4" s="5">
        <f>H4+I4</f>
        <v>177654</v>
      </c>
      <c r="H4" s="5">
        <v>167266</v>
      </c>
      <c r="I4" s="6">
        <v>10388</v>
      </c>
      <c r="J4" s="7">
        <f>IF(G4=0,"-",((D4/G4)-1)*100)</f>
        <v>-93.943283010796264</v>
      </c>
      <c r="K4" s="7">
        <f>IF(H4=0,"-",((E4/H4)-1)*100)</f>
        <v>-93.608384250236156</v>
      </c>
      <c r="L4" s="7">
        <f>IF(I4=0,"-",((F4/I4)-1)*100)</f>
        <v>-99.335772044666925</v>
      </c>
      <c r="M4" s="8" t="s">
        <v>59</v>
      </c>
    </row>
    <row r="5" spans="1:13" s="8" customFormat="1" ht="15.05" customHeight="1" x14ac:dyDescent="0.3">
      <c r="A5" s="19"/>
      <c r="B5" s="21" t="s">
        <v>7</v>
      </c>
      <c r="C5" s="22"/>
      <c r="D5" s="5">
        <f t="shared" ref="D5:D48" si="0">E5+F5</f>
        <v>13267</v>
      </c>
      <c r="E5" s="5">
        <v>13251</v>
      </c>
      <c r="F5" s="6">
        <v>16</v>
      </c>
      <c r="G5" s="5">
        <f t="shared" ref="G5:G48" si="1">H5+I5</f>
        <v>111050</v>
      </c>
      <c r="H5" s="5">
        <v>107531</v>
      </c>
      <c r="I5" s="6">
        <v>3519</v>
      </c>
      <c r="J5" s="7">
        <f t="shared" ref="J5:L49" si="2">IF(G5=0,"-",((D5/G5)-1)*100)</f>
        <v>-88.053129221071586</v>
      </c>
      <c r="K5" s="7">
        <f t="shared" si="2"/>
        <v>-87.677041969292574</v>
      </c>
      <c r="L5" s="7">
        <f t="shared" si="2"/>
        <v>-99.54532537652743</v>
      </c>
      <c r="M5" s="8" t="s">
        <v>59</v>
      </c>
    </row>
    <row r="6" spans="1:13" s="8" customFormat="1" ht="15.05" customHeight="1" x14ac:dyDescent="0.3">
      <c r="A6" s="19"/>
      <c r="B6" s="21" t="s">
        <v>8</v>
      </c>
      <c r="C6" s="22"/>
      <c r="D6" s="5">
        <f t="shared" si="0"/>
        <v>10056</v>
      </c>
      <c r="E6" s="5">
        <v>176</v>
      </c>
      <c r="F6" s="6">
        <v>9880</v>
      </c>
      <c r="G6" s="5">
        <f t="shared" si="1"/>
        <v>269659</v>
      </c>
      <c r="H6" s="5">
        <v>399</v>
      </c>
      <c r="I6" s="6">
        <v>269260</v>
      </c>
      <c r="J6" s="7">
        <f t="shared" si="2"/>
        <v>-96.270845771882264</v>
      </c>
      <c r="K6" s="7">
        <f t="shared" si="2"/>
        <v>-55.889724310776941</v>
      </c>
      <c r="L6" s="7">
        <f t="shared" si="2"/>
        <v>-96.330684097155157</v>
      </c>
      <c r="M6" s="8" t="s">
        <v>59</v>
      </c>
    </row>
    <row r="7" spans="1:13" s="8" customFormat="1" ht="15.05" customHeight="1" x14ac:dyDescent="0.3">
      <c r="A7" s="19"/>
      <c r="B7" s="21" t="s">
        <v>9</v>
      </c>
      <c r="C7" s="22"/>
      <c r="D7" s="5">
        <f t="shared" si="0"/>
        <v>3300</v>
      </c>
      <c r="E7" s="5">
        <v>165</v>
      </c>
      <c r="F7" s="6">
        <v>3135</v>
      </c>
      <c r="G7" s="5">
        <f t="shared" si="1"/>
        <v>178911</v>
      </c>
      <c r="H7" s="5">
        <v>666</v>
      </c>
      <c r="I7" s="6">
        <v>178245</v>
      </c>
      <c r="J7" s="7">
        <f t="shared" si="2"/>
        <v>-98.15550748696279</v>
      </c>
      <c r="K7" s="7">
        <f t="shared" si="2"/>
        <v>-75.225225225225216</v>
      </c>
      <c r="L7" s="7">
        <f t="shared" si="2"/>
        <v>-98.241184885971549</v>
      </c>
      <c r="M7" s="8" t="s">
        <v>59</v>
      </c>
    </row>
    <row r="8" spans="1:13" s="8" customFormat="1" ht="15.05" customHeight="1" x14ac:dyDescent="0.3">
      <c r="A8" s="19"/>
      <c r="B8" s="21" t="s">
        <v>10</v>
      </c>
      <c r="C8" s="22"/>
      <c r="D8" s="5">
        <f t="shared" si="0"/>
        <v>1930</v>
      </c>
      <c r="E8" s="5">
        <v>3</v>
      </c>
      <c r="F8" s="6">
        <v>1927</v>
      </c>
      <c r="G8" s="5">
        <f t="shared" si="1"/>
        <v>6606</v>
      </c>
      <c r="H8" s="5">
        <v>2</v>
      </c>
      <c r="I8" s="6">
        <v>6604</v>
      </c>
      <c r="J8" s="7">
        <f t="shared" si="2"/>
        <v>-70.784135634271877</v>
      </c>
      <c r="K8" s="7">
        <f t="shared" si="2"/>
        <v>50</v>
      </c>
      <c r="L8" s="7">
        <f t="shared" si="2"/>
        <v>-70.820714718352519</v>
      </c>
      <c r="M8" s="8" t="s">
        <v>59</v>
      </c>
    </row>
    <row r="9" spans="1:13" s="8" customFormat="1" ht="15.05" customHeight="1" x14ac:dyDescent="0.3">
      <c r="A9" s="19"/>
      <c r="B9" s="21" t="s">
        <v>11</v>
      </c>
      <c r="C9" s="22"/>
      <c r="D9" s="5">
        <f t="shared" si="0"/>
        <v>696</v>
      </c>
      <c r="E9" s="5">
        <v>13</v>
      </c>
      <c r="F9" s="6">
        <v>683</v>
      </c>
      <c r="G9" s="5">
        <f t="shared" si="1"/>
        <v>2737</v>
      </c>
      <c r="H9" s="5">
        <v>32</v>
      </c>
      <c r="I9" s="6">
        <v>2705</v>
      </c>
      <c r="J9" s="7">
        <f t="shared" si="2"/>
        <v>-74.570697844355124</v>
      </c>
      <c r="K9" s="7">
        <f t="shared" si="2"/>
        <v>-59.375</v>
      </c>
      <c r="L9" s="7">
        <f t="shared" si="2"/>
        <v>-74.750462107208875</v>
      </c>
      <c r="M9" s="8" t="s">
        <v>59</v>
      </c>
    </row>
    <row r="10" spans="1:13" s="8" customFormat="1" ht="15.05" customHeight="1" x14ac:dyDescent="0.3">
      <c r="A10" s="19"/>
      <c r="B10" s="18" t="s">
        <v>12</v>
      </c>
      <c r="C10" s="9" t="s">
        <v>30</v>
      </c>
      <c r="D10" s="5">
        <f>E10+F10</f>
        <v>6205</v>
      </c>
      <c r="E10" s="5">
        <v>43</v>
      </c>
      <c r="F10" s="6">
        <v>6162</v>
      </c>
      <c r="G10" s="5">
        <f t="shared" si="1"/>
        <v>72705</v>
      </c>
      <c r="H10" s="5">
        <v>183</v>
      </c>
      <c r="I10" s="6">
        <v>72522</v>
      </c>
      <c r="J10" s="7">
        <f t="shared" si="2"/>
        <v>-91.465511312839553</v>
      </c>
      <c r="K10" s="7">
        <f t="shared" si="2"/>
        <v>-76.502732240437155</v>
      </c>
      <c r="L10" s="7">
        <f t="shared" si="2"/>
        <v>-91.503267973856211</v>
      </c>
      <c r="M10" s="8" t="s">
        <v>59</v>
      </c>
    </row>
    <row r="11" spans="1:13" s="8" customFormat="1" ht="15.05" customHeight="1" x14ac:dyDescent="0.3">
      <c r="A11" s="19"/>
      <c r="B11" s="19"/>
      <c r="C11" s="10" t="s">
        <v>31</v>
      </c>
      <c r="D11" s="5">
        <f t="shared" si="0"/>
        <v>2417</v>
      </c>
      <c r="E11" s="5">
        <v>59</v>
      </c>
      <c r="F11" s="6">
        <v>2358</v>
      </c>
      <c r="G11" s="5">
        <f t="shared" si="1"/>
        <v>49946</v>
      </c>
      <c r="H11" s="5">
        <v>85</v>
      </c>
      <c r="I11" s="6">
        <v>49861</v>
      </c>
      <c r="J11" s="7">
        <f t="shared" si="2"/>
        <v>-95.160773635526368</v>
      </c>
      <c r="K11" s="7">
        <f t="shared" si="2"/>
        <v>-30.588235294117649</v>
      </c>
      <c r="L11" s="7">
        <f t="shared" si="2"/>
        <v>-95.270852971260098</v>
      </c>
      <c r="M11" s="8" t="s">
        <v>59</v>
      </c>
    </row>
    <row r="12" spans="1:13" s="8" customFormat="1" ht="15.05" customHeight="1" x14ac:dyDescent="0.3">
      <c r="A12" s="19"/>
      <c r="B12" s="19"/>
      <c r="C12" s="10" t="s">
        <v>32</v>
      </c>
      <c r="D12" s="5">
        <f t="shared" si="0"/>
        <v>13819</v>
      </c>
      <c r="E12" s="5">
        <v>60</v>
      </c>
      <c r="F12" s="6">
        <v>13759</v>
      </c>
      <c r="G12" s="5">
        <f t="shared" si="1"/>
        <v>55717</v>
      </c>
      <c r="H12" s="5">
        <v>142</v>
      </c>
      <c r="I12" s="6">
        <v>55575</v>
      </c>
      <c r="J12" s="7">
        <f t="shared" si="2"/>
        <v>-75.19787497532171</v>
      </c>
      <c r="K12" s="7">
        <f t="shared" si="2"/>
        <v>-57.74647887323944</v>
      </c>
      <c r="L12" s="7">
        <f t="shared" si="2"/>
        <v>-75.242465137201989</v>
      </c>
      <c r="M12" s="8" t="s">
        <v>59</v>
      </c>
    </row>
    <row r="13" spans="1:13" s="8" customFormat="1" ht="15.05" customHeight="1" x14ac:dyDescent="0.3">
      <c r="A13" s="19"/>
      <c r="B13" s="19"/>
      <c r="C13" s="10" t="s">
        <v>33</v>
      </c>
      <c r="D13" s="5">
        <f t="shared" si="0"/>
        <v>9183</v>
      </c>
      <c r="E13" s="5">
        <v>72</v>
      </c>
      <c r="F13" s="6">
        <v>9111</v>
      </c>
      <c r="G13" s="5">
        <f t="shared" si="1"/>
        <v>77065</v>
      </c>
      <c r="H13" s="5">
        <v>400</v>
      </c>
      <c r="I13" s="6">
        <v>76665</v>
      </c>
      <c r="J13" s="7">
        <f t="shared" si="2"/>
        <v>-88.08408486342698</v>
      </c>
      <c r="K13" s="7">
        <f t="shared" si="2"/>
        <v>-82</v>
      </c>
      <c r="L13" s="7">
        <f t="shared" si="2"/>
        <v>-88.115828604969664</v>
      </c>
      <c r="M13" s="8" t="s">
        <v>59</v>
      </c>
    </row>
    <row r="14" spans="1:13" s="8" customFormat="1" ht="15.05" customHeight="1" x14ac:dyDescent="0.3">
      <c r="A14" s="19"/>
      <c r="B14" s="19"/>
      <c r="C14" s="10" t="s">
        <v>34</v>
      </c>
      <c r="D14" s="5">
        <f t="shared" si="0"/>
        <v>7570</v>
      </c>
      <c r="E14" s="5">
        <v>38</v>
      </c>
      <c r="F14" s="6">
        <v>7532</v>
      </c>
      <c r="G14" s="5">
        <f t="shared" si="1"/>
        <v>63553</v>
      </c>
      <c r="H14" s="5">
        <v>78</v>
      </c>
      <c r="I14" s="6">
        <v>63475</v>
      </c>
      <c r="J14" s="7">
        <f t="shared" si="2"/>
        <v>-88.088681887558423</v>
      </c>
      <c r="K14" s="7">
        <f t="shared" si="2"/>
        <v>-51.282051282051277</v>
      </c>
      <c r="L14" s="7">
        <f t="shared" si="2"/>
        <v>-88.13391098857818</v>
      </c>
      <c r="M14" s="8" t="s">
        <v>59</v>
      </c>
    </row>
    <row r="15" spans="1:13" s="8" customFormat="1" ht="15.05" customHeight="1" x14ac:dyDescent="0.3">
      <c r="A15" s="19"/>
      <c r="B15" s="19"/>
      <c r="C15" s="10" t="s">
        <v>35</v>
      </c>
      <c r="D15" s="5">
        <f t="shared" si="0"/>
        <v>24935</v>
      </c>
      <c r="E15" s="5">
        <v>93</v>
      </c>
      <c r="F15" s="6">
        <v>24842</v>
      </c>
      <c r="G15" s="5">
        <f t="shared" si="1"/>
        <v>110882</v>
      </c>
      <c r="H15" s="5">
        <v>805</v>
      </c>
      <c r="I15" s="6">
        <v>110077</v>
      </c>
      <c r="J15" s="7">
        <f t="shared" si="2"/>
        <v>-77.512130012084924</v>
      </c>
      <c r="K15" s="7">
        <f t="shared" si="2"/>
        <v>-88.447204968944106</v>
      </c>
      <c r="L15" s="7">
        <f t="shared" si="2"/>
        <v>-77.432161123577131</v>
      </c>
      <c r="M15" s="8" t="s">
        <v>59</v>
      </c>
    </row>
    <row r="16" spans="1:13" s="8" customFormat="1" ht="15.05" customHeight="1" x14ac:dyDescent="0.3">
      <c r="A16" s="19"/>
      <c r="B16" s="19"/>
      <c r="C16" s="10" t="s">
        <v>36</v>
      </c>
      <c r="D16" s="5">
        <f t="shared" ref="D16:I16" si="3">D17-D10-D11-D12-D13-D14-D15</f>
        <v>1180</v>
      </c>
      <c r="E16" s="5">
        <f t="shared" si="3"/>
        <v>39</v>
      </c>
      <c r="F16" s="5">
        <f t="shared" si="3"/>
        <v>1141</v>
      </c>
      <c r="G16" s="5">
        <f t="shared" si="3"/>
        <v>5515</v>
      </c>
      <c r="H16" s="5">
        <f t="shared" si="3"/>
        <v>66</v>
      </c>
      <c r="I16" s="5">
        <f t="shared" si="3"/>
        <v>5449</v>
      </c>
      <c r="J16" s="7">
        <f t="shared" si="2"/>
        <v>-78.603807796917494</v>
      </c>
      <c r="K16" s="7">
        <f t="shared" si="2"/>
        <v>-40.909090909090907</v>
      </c>
      <c r="L16" s="7">
        <f t="shared" si="2"/>
        <v>-79.060378051018532</v>
      </c>
      <c r="M16" s="8" t="s">
        <v>59</v>
      </c>
    </row>
    <row r="17" spans="1:13" s="8" customFormat="1" ht="15.05" customHeight="1" x14ac:dyDescent="0.3">
      <c r="A17" s="19"/>
      <c r="B17" s="20"/>
      <c r="C17" s="10" t="s">
        <v>13</v>
      </c>
      <c r="D17" s="5">
        <f t="shared" si="0"/>
        <v>65309</v>
      </c>
      <c r="E17" s="5">
        <v>404</v>
      </c>
      <c r="F17" s="6">
        <v>64905</v>
      </c>
      <c r="G17" s="5">
        <f t="shared" si="1"/>
        <v>435383</v>
      </c>
      <c r="H17" s="5">
        <v>1759</v>
      </c>
      <c r="I17" s="6">
        <v>433624</v>
      </c>
      <c r="J17" s="7">
        <f t="shared" si="2"/>
        <v>-84.99964399161199</v>
      </c>
      <c r="K17" s="7">
        <f t="shared" si="2"/>
        <v>-77.032404775440583</v>
      </c>
      <c r="L17" s="7">
        <f t="shared" si="2"/>
        <v>-85.031963175469997</v>
      </c>
      <c r="M17" s="8" t="s">
        <v>59</v>
      </c>
    </row>
    <row r="18" spans="1:13" s="8" customFormat="1" ht="15.05" customHeight="1" x14ac:dyDescent="0.3">
      <c r="A18" s="19"/>
      <c r="B18" s="21" t="s">
        <v>14</v>
      </c>
      <c r="C18" s="22"/>
      <c r="D18" s="5">
        <f t="shared" ref="D18:I18" si="4">D19-D4-D5-D6-D7-D8-D9-D17</f>
        <v>678</v>
      </c>
      <c r="E18" s="5">
        <f t="shared" si="4"/>
        <v>3</v>
      </c>
      <c r="F18" s="5">
        <f t="shared" si="4"/>
        <v>675</v>
      </c>
      <c r="G18" s="5">
        <f t="shared" si="4"/>
        <v>1987</v>
      </c>
      <c r="H18" s="5">
        <f t="shared" si="4"/>
        <v>7</v>
      </c>
      <c r="I18" s="5">
        <f t="shared" si="4"/>
        <v>1980</v>
      </c>
      <c r="J18" s="7">
        <f t="shared" si="2"/>
        <v>-65.87820835430297</v>
      </c>
      <c r="K18" s="7">
        <f t="shared" si="2"/>
        <v>-57.142857142857139</v>
      </c>
      <c r="L18" s="7">
        <f t="shared" si="2"/>
        <v>-65.909090909090921</v>
      </c>
      <c r="M18" s="8" t="s">
        <v>59</v>
      </c>
    </row>
    <row r="19" spans="1:13" s="8" customFormat="1" ht="15.05" customHeight="1" x14ac:dyDescent="0.3">
      <c r="A19" s="20"/>
      <c r="B19" s="21" t="s">
        <v>15</v>
      </c>
      <c r="C19" s="22"/>
      <c r="D19" s="5">
        <f t="shared" si="0"/>
        <v>105996</v>
      </c>
      <c r="E19" s="5">
        <v>24706</v>
      </c>
      <c r="F19" s="6">
        <v>81290</v>
      </c>
      <c r="G19" s="5">
        <f t="shared" si="1"/>
        <v>1183987</v>
      </c>
      <c r="H19" s="5">
        <v>277662</v>
      </c>
      <c r="I19" s="6">
        <v>906325</v>
      </c>
      <c r="J19" s="7">
        <f t="shared" si="2"/>
        <v>-91.047536839509206</v>
      </c>
      <c r="K19" s="7">
        <f t="shared" si="2"/>
        <v>-91.102131368354335</v>
      </c>
      <c r="L19" s="7">
        <f t="shared" si="2"/>
        <v>-91.030811243207452</v>
      </c>
      <c r="M19" s="8" t="s">
        <v>59</v>
      </c>
    </row>
    <row r="20" spans="1:13" s="8" customFormat="1" ht="15.05" customHeight="1" x14ac:dyDescent="0.3">
      <c r="A20" s="18" t="s">
        <v>16</v>
      </c>
      <c r="B20" s="21" t="s">
        <v>37</v>
      </c>
      <c r="C20" s="22"/>
      <c r="D20" s="5">
        <f t="shared" si="0"/>
        <v>1178</v>
      </c>
      <c r="E20" s="5">
        <v>118</v>
      </c>
      <c r="F20" s="6">
        <v>1060</v>
      </c>
      <c r="G20" s="5">
        <f t="shared" si="1"/>
        <v>18857</v>
      </c>
      <c r="H20" s="5">
        <v>206</v>
      </c>
      <c r="I20" s="6">
        <v>18651</v>
      </c>
      <c r="J20" s="7">
        <f t="shared" si="2"/>
        <v>-93.752982977143759</v>
      </c>
      <c r="K20" s="7">
        <f t="shared" si="2"/>
        <v>-42.71844660194175</v>
      </c>
      <c r="L20" s="7">
        <f t="shared" si="2"/>
        <v>-94.316658624202461</v>
      </c>
      <c r="M20" s="8" t="s">
        <v>59</v>
      </c>
    </row>
    <row r="21" spans="1:13" s="8" customFormat="1" ht="15.05" customHeight="1" x14ac:dyDescent="0.3">
      <c r="A21" s="19"/>
      <c r="B21" s="21" t="s">
        <v>38</v>
      </c>
      <c r="C21" s="22"/>
      <c r="D21" s="5">
        <f t="shared" si="0"/>
        <v>11981</v>
      </c>
      <c r="E21" s="5">
        <v>2336</v>
      </c>
      <c r="F21" s="6">
        <v>9645</v>
      </c>
      <c r="G21" s="5">
        <f t="shared" si="1"/>
        <v>82872</v>
      </c>
      <c r="H21" s="5">
        <v>2609</v>
      </c>
      <c r="I21" s="6">
        <v>80263</v>
      </c>
      <c r="J21" s="7">
        <f t="shared" si="2"/>
        <v>-85.542764745631814</v>
      </c>
      <c r="K21" s="7">
        <f t="shared" si="2"/>
        <v>-10.463779225756998</v>
      </c>
      <c r="L21" s="7">
        <f t="shared" si="2"/>
        <v>-87.983255049026326</v>
      </c>
      <c r="M21" s="8" t="s">
        <v>59</v>
      </c>
    </row>
    <row r="22" spans="1:13" s="8" customFormat="1" ht="15.05" customHeight="1" x14ac:dyDescent="0.3">
      <c r="A22" s="19"/>
      <c r="B22" s="21" t="s">
        <v>39</v>
      </c>
      <c r="C22" s="22"/>
      <c r="D22" s="5">
        <f t="shared" si="0"/>
        <v>181</v>
      </c>
      <c r="E22" s="5">
        <v>6</v>
      </c>
      <c r="F22" s="6">
        <v>175</v>
      </c>
      <c r="G22" s="5">
        <f t="shared" si="1"/>
        <v>600</v>
      </c>
      <c r="H22" s="5">
        <v>6</v>
      </c>
      <c r="I22" s="6">
        <v>594</v>
      </c>
      <c r="J22" s="7">
        <f t="shared" si="2"/>
        <v>-69.833333333333329</v>
      </c>
      <c r="K22" s="7">
        <f t="shared" si="2"/>
        <v>0</v>
      </c>
      <c r="L22" s="7">
        <f t="shared" si="2"/>
        <v>-70.53872053872054</v>
      </c>
      <c r="M22" s="8" t="s">
        <v>59</v>
      </c>
    </row>
    <row r="23" spans="1:13" s="8" customFormat="1" ht="15.05" customHeight="1" x14ac:dyDescent="0.3">
      <c r="A23" s="19"/>
      <c r="B23" s="21" t="s">
        <v>40</v>
      </c>
      <c r="C23" s="22"/>
      <c r="D23" s="5">
        <f t="shared" si="0"/>
        <v>171</v>
      </c>
      <c r="E23" s="5">
        <v>35</v>
      </c>
      <c r="F23" s="6">
        <v>136</v>
      </c>
      <c r="G23" s="5">
        <f t="shared" si="1"/>
        <v>823</v>
      </c>
      <c r="H23" s="5">
        <v>73</v>
      </c>
      <c r="I23" s="6">
        <v>750</v>
      </c>
      <c r="J23" s="7">
        <f t="shared" si="2"/>
        <v>-79.222357229647628</v>
      </c>
      <c r="K23" s="7">
        <f t="shared" si="2"/>
        <v>-52.054794520547951</v>
      </c>
      <c r="L23" s="7">
        <f t="shared" si="2"/>
        <v>-81.86666666666666</v>
      </c>
      <c r="M23" s="8" t="s">
        <v>59</v>
      </c>
    </row>
    <row r="24" spans="1:13" s="8" customFormat="1" ht="15.05" customHeight="1" x14ac:dyDescent="0.3">
      <c r="A24" s="19"/>
      <c r="B24" s="21" t="s">
        <v>41</v>
      </c>
      <c r="C24" s="22"/>
      <c r="D24" s="5">
        <f t="shared" si="0"/>
        <v>52</v>
      </c>
      <c r="E24" s="5">
        <v>25</v>
      </c>
      <c r="F24" s="6">
        <v>27</v>
      </c>
      <c r="G24" s="5">
        <f t="shared" si="1"/>
        <v>272</v>
      </c>
      <c r="H24" s="5">
        <v>52</v>
      </c>
      <c r="I24" s="6">
        <v>220</v>
      </c>
      <c r="J24" s="7">
        <f t="shared" si="2"/>
        <v>-80.882352941176478</v>
      </c>
      <c r="K24" s="7">
        <f t="shared" si="2"/>
        <v>-51.92307692307692</v>
      </c>
      <c r="L24" s="7">
        <f t="shared" si="2"/>
        <v>-87.727272727272734</v>
      </c>
      <c r="M24" s="8" t="s">
        <v>59</v>
      </c>
    </row>
    <row r="25" spans="1:13" s="8" customFormat="1" ht="15.05" customHeight="1" x14ac:dyDescent="0.3">
      <c r="A25" s="19"/>
      <c r="B25" s="21" t="s">
        <v>17</v>
      </c>
      <c r="C25" s="22"/>
      <c r="D25" s="5">
        <f t="shared" ref="D25:I25" si="5">D26-D20-D21-D22-D23-D24</f>
        <v>1079</v>
      </c>
      <c r="E25" s="5">
        <f t="shared" si="5"/>
        <v>37</v>
      </c>
      <c r="F25" s="5">
        <f t="shared" si="5"/>
        <v>1042</v>
      </c>
      <c r="G25" s="5">
        <f t="shared" si="5"/>
        <v>2693</v>
      </c>
      <c r="H25" s="5">
        <f t="shared" si="5"/>
        <v>57</v>
      </c>
      <c r="I25" s="5">
        <f t="shared" si="5"/>
        <v>2636</v>
      </c>
      <c r="J25" s="7">
        <f t="shared" si="2"/>
        <v>-59.933160044559976</v>
      </c>
      <c r="K25" s="7">
        <f t="shared" si="2"/>
        <v>-35.087719298245609</v>
      </c>
      <c r="L25" s="7">
        <f t="shared" si="2"/>
        <v>-60.470409711684368</v>
      </c>
      <c r="M25" s="8" t="s">
        <v>59</v>
      </c>
    </row>
    <row r="26" spans="1:13" s="8" customFormat="1" ht="15.05" customHeight="1" x14ac:dyDescent="0.3">
      <c r="A26" s="20"/>
      <c r="B26" s="21" t="s">
        <v>18</v>
      </c>
      <c r="C26" s="22"/>
      <c r="D26" s="5">
        <f t="shared" si="0"/>
        <v>14642</v>
      </c>
      <c r="E26" s="5">
        <v>2557</v>
      </c>
      <c r="F26" s="6">
        <v>12085</v>
      </c>
      <c r="G26" s="5">
        <f t="shared" si="1"/>
        <v>106117</v>
      </c>
      <c r="H26" s="5">
        <v>3003</v>
      </c>
      <c r="I26" s="6">
        <v>103114</v>
      </c>
      <c r="J26" s="7">
        <f t="shared" si="2"/>
        <v>-86.202022296144818</v>
      </c>
      <c r="K26" s="7">
        <f t="shared" si="2"/>
        <v>-14.851814851814849</v>
      </c>
      <c r="L26" s="7">
        <f t="shared" si="2"/>
        <v>-88.279961983823725</v>
      </c>
      <c r="M26" s="8" t="s">
        <v>59</v>
      </c>
    </row>
    <row r="27" spans="1:13" s="8" customFormat="1" ht="15.05" customHeight="1" x14ac:dyDescent="0.3">
      <c r="A27" s="18" t="s">
        <v>19</v>
      </c>
      <c r="B27" s="21" t="s">
        <v>42</v>
      </c>
      <c r="C27" s="22"/>
      <c r="D27" s="5">
        <f t="shared" si="0"/>
        <v>681</v>
      </c>
      <c r="E27" s="5">
        <v>12</v>
      </c>
      <c r="F27" s="6">
        <v>669</v>
      </c>
      <c r="G27" s="5">
        <f t="shared" si="1"/>
        <v>1602</v>
      </c>
      <c r="H27" s="5">
        <v>10</v>
      </c>
      <c r="I27" s="6">
        <v>1592</v>
      </c>
      <c r="J27" s="7">
        <f t="shared" si="2"/>
        <v>-57.490636704119844</v>
      </c>
      <c r="K27" s="7">
        <f t="shared" si="2"/>
        <v>19.999999999999996</v>
      </c>
      <c r="L27" s="7">
        <f t="shared" si="2"/>
        <v>-57.977386934673369</v>
      </c>
      <c r="M27" s="8" t="s">
        <v>59</v>
      </c>
    </row>
    <row r="28" spans="1:13" s="8" customFormat="1" ht="15.05" customHeight="1" x14ac:dyDescent="0.3">
      <c r="A28" s="19"/>
      <c r="B28" s="21" t="s">
        <v>43</v>
      </c>
      <c r="C28" s="22"/>
      <c r="D28" s="5">
        <f t="shared" si="0"/>
        <v>1567</v>
      </c>
      <c r="E28" s="5">
        <v>69</v>
      </c>
      <c r="F28" s="6">
        <v>1498</v>
      </c>
      <c r="G28" s="5">
        <f t="shared" si="1"/>
        <v>8975</v>
      </c>
      <c r="H28" s="5">
        <v>53</v>
      </c>
      <c r="I28" s="6">
        <v>8922</v>
      </c>
      <c r="J28" s="7">
        <f t="shared" si="2"/>
        <v>-82.540389972144851</v>
      </c>
      <c r="K28" s="7">
        <f t="shared" si="2"/>
        <v>30.188679245283012</v>
      </c>
      <c r="L28" s="7">
        <f t="shared" si="2"/>
        <v>-83.210042591347232</v>
      </c>
      <c r="M28" s="8" t="s">
        <v>59</v>
      </c>
    </row>
    <row r="29" spans="1:13" s="8" customFormat="1" ht="15.05" customHeight="1" x14ac:dyDescent="0.3">
      <c r="A29" s="19"/>
      <c r="B29" s="21" t="s">
        <v>44</v>
      </c>
      <c r="C29" s="22"/>
      <c r="D29" s="5">
        <f t="shared" si="0"/>
        <v>1937</v>
      </c>
      <c r="E29" s="5">
        <v>72</v>
      </c>
      <c r="F29" s="6">
        <v>1865</v>
      </c>
      <c r="G29" s="5">
        <f t="shared" si="1"/>
        <v>9361</v>
      </c>
      <c r="H29" s="5">
        <v>65</v>
      </c>
      <c r="I29" s="6">
        <v>9296</v>
      </c>
      <c r="J29" s="7">
        <f t="shared" si="2"/>
        <v>-79.307766264288006</v>
      </c>
      <c r="K29" s="7">
        <f t="shared" si="2"/>
        <v>10.769230769230775</v>
      </c>
      <c r="L29" s="7">
        <f t="shared" si="2"/>
        <v>-79.937607573149734</v>
      </c>
      <c r="M29" s="8" t="s">
        <v>59</v>
      </c>
    </row>
    <row r="30" spans="1:13" s="8" customFormat="1" ht="15.05" customHeight="1" x14ac:dyDescent="0.3">
      <c r="A30" s="19"/>
      <c r="B30" s="21" t="s">
        <v>45</v>
      </c>
      <c r="C30" s="22"/>
      <c r="D30" s="5">
        <f t="shared" si="0"/>
        <v>539</v>
      </c>
      <c r="E30" s="5">
        <v>8</v>
      </c>
      <c r="F30" s="6">
        <v>531</v>
      </c>
      <c r="G30" s="5">
        <f t="shared" si="1"/>
        <v>2267</v>
      </c>
      <c r="H30" s="5">
        <v>11</v>
      </c>
      <c r="I30" s="6">
        <v>2256</v>
      </c>
      <c r="J30" s="7">
        <f t="shared" si="2"/>
        <v>-76.224084693427443</v>
      </c>
      <c r="K30" s="7">
        <f t="shared" si="2"/>
        <v>-27.27272727272727</v>
      </c>
      <c r="L30" s="7">
        <f t="shared" si="2"/>
        <v>-76.462765957446805</v>
      </c>
      <c r="M30" s="8" t="s">
        <v>59</v>
      </c>
    </row>
    <row r="31" spans="1:13" s="8" customFormat="1" ht="15.05" customHeight="1" x14ac:dyDescent="0.3">
      <c r="A31" s="19"/>
      <c r="B31" s="21" t="s">
        <v>46</v>
      </c>
      <c r="C31" s="22"/>
      <c r="D31" s="5">
        <f t="shared" si="0"/>
        <v>2070</v>
      </c>
      <c r="E31" s="5">
        <v>19</v>
      </c>
      <c r="F31" s="6">
        <v>2051</v>
      </c>
      <c r="G31" s="5">
        <f t="shared" si="1"/>
        <v>5311</v>
      </c>
      <c r="H31" s="5">
        <v>9</v>
      </c>
      <c r="I31" s="6">
        <v>5302</v>
      </c>
      <c r="J31" s="7">
        <f t="shared" si="2"/>
        <v>-61.024289211071356</v>
      </c>
      <c r="K31" s="7">
        <f t="shared" si="2"/>
        <v>111.11111111111111</v>
      </c>
      <c r="L31" s="7">
        <f t="shared" si="2"/>
        <v>-61.316484345529986</v>
      </c>
      <c r="M31" s="8" t="s">
        <v>59</v>
      </c>
    </row>
    <row r="32" spans="1:13" s="8" customFormat="1" ht="15.05" customHeight="1" x14ac:dyDescent="0.3">
      <c r="A32" s="19"/>
      <c r="B32" s="21" t="s">
        <v>47</v>
      </c>
      <c r="C32" s="22"/>
      <c r="D32" s="5">
        <f t="shared" si="0"/>
        <v>216</v>
      </c>
      <c r="E32" s="5">
        <v>27</v>
      </c>
      <c r="F32" s="6">
        <v>189</v>
      </c>
      <c r="G32" s="5">
        <f t="shared" si="1"/>
        <v>1491</v>
      </c>
      <c r="H32" s="5">
        <v>21</v>
      </c>
      <c r="I32" s="6">
        <v>1470</v>
      </c>
      <c r="J32" s="7">
        <f t="shared" si="2"/>
        <v>-85.513078470824951</v>
      </c>
      <c r="K32" s="7">
        <f t="shared" si="2"/>
        <v>28.57142857142858</v>
      </c>
      <c r="L32" s="7">
        <f t="shared" si="2"/>
        <v>-87.142857142857139</v>
      </c>
      <c r="M32" s="8" t="s">
        <v>59</v>
      </c>
    </row>
    <row r="33" spans="1:13" s="8" customFormat="1" ht="15.05" customHeight="1" x14ac:dyDescent="0.3">
      <c r="A33" s="19"/>
      <c r="B33" s="21" t="s">
        <v>48</v>
      </c>
      <c r="C33" s="22"/>
      <c r="D33" s="5">
        <f t="shared" si="0"/>
        <v>423</v>
      </c>
      <c r="E33" s="5">
        <v>13</v>
      </c>
      <c r="F33" s="6">
        <v>410</v>
      </c>
      <c r="G33" s="5">
        <f t="shared" si="1"/>
        <v>2022</v>
      </c>
      <c r="H33" s="5">
        <v>15</v>
      </c>
      <c r="I33" s="6">
        <v>2007</v>
      </c>
      <c r="J33" s="7">
        <f t="shared" si="2"/>
        <v>-79.080118694362028</v>
      </c>
      <c r="K33" s="7">
        <f t="shared" si="2"/>
        <v>-13.33333333333333</v>
      </c>
      <c r="L33" s="7">
        <f t="shared" si="2"/>
        <v>-79.571499750871936</v>
      </c>
      <c r="M33" s="8" t="s">
        <v>59</v>
      </c>
    </row>
    <row r="34" spans="1:13" s="8" customFormat="1" ht="15.05" customHeight="1" x14ac:dyDescent="0.3">
      <c r="A34" s="19"/>
      <c r="B34" s="21" t="s">
        <v>49</v>
      </c>
      <c r="C34" s="22"/>
      <c r="D34" s="5">
        <f t="shared" si="0"/>
        <v>2964</v>
      </c>
      <c r="E34" s="5">
        <v>100</v>
      </c>
      <c r="F34" s="6">
        <v>2864</v>
      </c>
      <c r="G34" s="5">
        <f t="shared" si="1"/>
        <v>11879</v>
      </c>
      <c r="H34" s="5">
        <v>99</v>
      </c>
      <c r="I34" s="6">
        <v>11780</v>
      </c>
      <c r="J34" s="7">
        <f t="shared" si="2"/>
        <v>-75.0484047478744</v>
      </c>
      <c r="K34" s="7">
        <f t="shared" si="2"/>
        <v>1.0101010101010166</v>
      </c>
      <c r="L34" s="7">
        <f t="shared" si="2"/>
        <v>-75.687606112054326</v>
      </c>
      <c r="M34" s="8" t="s">
        <v>59</v>
      </c>
    </row>
    <row r="35" spans="1:13" s="8" customFormat="1" ht="15.05" customHeight="1" x14ac:dyDescent="0.3">
      <c r="A35" s="19"/>
      <c r="B35" s="21" t="s">
        <v>50</v>
      </c>
      <c r="C35" s="22"/>
      <c r="D35" s="5">
        <f t="shared" si="0"/>
        <v>248</v>
      </c>
      <c r="E35" s="5">
        <v>5</v>
      </c>
      <c r="F35" s="6">
        <v>243</v>
      </c>
      <c r="G35" s="5">
        <f t="shared" si="1"/>
        <v>1622</v>
      </c>
      <c r="H35" s="5">
        <v>6</v>
      </c>
      <c r="I35" s="6">
        <v>1616</v>
      </c>
      <c r="J35" s="7">
        <f t="shared" si="2"/>
        <v>-84.71023427866831</v>
      </c>
      <c r="K35" s="7">
        <f t="shared" si="2"/>
        <v>-16.666666666666664</v>
      </c>
      <c r="L35" s="7">
        <f t="shared" si="2"/>
        <v>-84.962871287128721</v>
      </c>
      <c r="M35" s="8" t="s">
        <v>59</v>
      </c>
    </row>
    <row r="36" spans="1:13" s="8" customFormat="1" ht="15.05" customHeight="1" x14ac:dyDescent="0.3">
      <c r="A36" s="19"/>
      <c r="B36" s="21" t="s">
        <v>51</v>
      </c>
      <c r="C36" s="22"/>
      <c r="D36" s="5">
        <f t="shared" si="0"/>
        <v>71</v>
      </c>
      <c r="E36" s="5">
        <v>3</v>
      </c>
      <c r="F36" s="6">
        <v>68</v>
      </c>
      <c r="G36" s="5">
        <f t="shared" si="1"/>
        <v>280</v>
      </c>
      <c r="H36" s="5">
        <v>0</v>
      </c>
      <c r="I36" s="6">
        <v>280</v>
      </c>
      <c r="J36" s="7">
        <f t="shared" si="2"/>
        <v>-74.642857142857139</v>
      </c>
      <c r="K36" s="7" t="str">
        <f t="shared" si="2"/>
        <v>-</v>
      </c>
      <c r="L36" s="7">
        <f t="shared" si="2"/>
        <v>-75.714285714285708</v>
      </c>
      <c r="M36" s="8" t="s">
        <v>59</v>
      </c>
    </row>
    <row r="37" spans="1:13" s="8" customFormat="1" ht="15.05" customHeight="1" x14ac:dyDescent="0.3">
      <c r="A37" s="19"/>
      <c r="B37" s="21" t="s">
        <v>52</v>
      </c>
      <c r="C37" s="22"/>
      <c r="D37" s="5">
        <f t="shared" si="0"/>
        <v>279</v>
      </c>
      <c r="E37" s="5">
        <v>17</v>
      </c>
      <c r="F37" s="6">
        <v>262</v>
      </c>
      <c r="G37" s="5">
        <f t="shared" si="1"/>
        <v>1499</v>
      </c>
      <c r="H37" s="5">
        <v>12</v>
      </c>
      <c r="I37" s="6">
        <v>1487</v>
      </c>
      <c r="J37" s="7">
        <f t="shared" si="2"/>
        <v>-81.387591727818545</v>
      </c>
      <c r="K37" s="7">
        <f t="shared" si="2"/>
        <v>41.666666666666671</v>
      </c>
      <c r="L37" s="7">
        <f t="shared" si="2"/>
        <v>-82.380632145258915</v>
      </c>
      <c r="M37" s="8" t="s">
        <v>59</v>
      </c>
    </row>
    <row r="38" spans="1:13" s="8" customFormat="1" ht="15.05" customHeight="1" x14ac:dyDescent="0.3">
      <c r="A38" s="19"/>
      <c r="B38" s="21" t="s">
        <v>53</v>
      </c>
      <c r="C38" s="22"/>
      <c r="D38" s="5">
        <f t="shared" si="0"/>
        <v>724</v>
      </c>
      <c r="E38" s="5">
        <v>9</v>
      </c>
      <c r="F38" s="6">
        <v>715</v>
      </c>
      <c r="G38" s="5">
        <f t="shared" si="1"/>
        <v>2939</v>
      </c>
      <c r="H38" s="5">
        <v>10</v>
      </c>
      <c r="I38" s="6">
        <v>2929</v>
      </c>
      <c r="J38" s="7">
        <f t="shared" si="2"/>
        <v>-75.365770670296016</v>
      </c>
      <c r="K38" s="7">
        <f t="shared" si="2"/>
        <v>-9.9999999999999982</v>
      </c>
      <c r="L38" s="7">
        <f t="shared" si="2"/>
        <v>-75.588938204165245</v>
      </c>
      <c r="M38" s="8" t="s">
        <v>59</v>
      </c>
    </row>
    <row r="39" spans="1:13" s="8" customFormat="1" ht="15.05" customHeight="1" x14ac:dyDescent="0.3">
      <c r="A39" s="19"/>
      <c r="B39" s="21" t="s">
        <v>20</v>
      </c>
      <c r="C39" s="22"/>
      <c r="D39" s="5">
        <f t="shared" ref="D39:I39" si="6">D40-D27-D28-D29-D30-D31-D32-D33-D34-D35-D36-D37-D38</f>
        <v>4694</v>
      </c>
      <c r="E39" s="5">
        <f t="shared" si="6"/>
        <v>20</v>
      </c>
      <c r="F39" s="5">
        <f t="shared" si="6"/>
        <v>4674</v>
      </c>
      <c r="G39" s="5">
        <f t="shared" si="6"/>
        <v>10264</v>
      </c>
      <c r="H39" s="5">
        <f t="shared" si="6"/>
        <v>13</v>
      </c>
      <c r="I39" s="5">
        <f t="shared" si="6"/>
        <v>10251</v>
      </c>
      <c r="J39" s="7">
        <f t="shared" si="2"/>
        <v>-54.267342166796574</v>
      </c>
      <c r="K39" s="7">
        <f t="shared" si="2"/>
        <v>53.846153846153854</v>
      </c>
      <c r="L39" s="7">
        <f t="shared" si="2"/>
        <v>-54.404448346502775</v>
      </c>
      <c r="M39" s="8" t="s">
        <v>59</v>
      </c>
    </row>
    <row r="40" spans="1:13" s="8" customFormat="1" ht="15.05" customHeight="1" x14ac:dyDescent="0.3">
      <c r="A40" s="20"/>
      <c r="B40" s="21" t="s">
        <v>21</v>
      </c>
      <c r="C40" s="22"/>
      <c r="D40" s="5">
        <f t="shared" si="0"/>
        <v>16413</v>
      </c>
      <c r="E40" s="5">
        <v>374</v>
      </c>
      <c r="F40" s="6">
        <v>16039</v>
      </c>
      <c r="G40" s="5">
        <f t="shared" si="1"/>
        <v>59512</v>
      </c>
      <c r="H40" s="5">
        <v>324</v>
      </c>
      <c r="I40" s="6">
        <v>59188</v>
      </c>
      <c r="J40" s="7">
        <f t="shared" si="2"/>
        <v>-72.420688264551686</v>
      </c>
      <c r="K40" s="7">
        <f t="shared" si="2"/>
        <v>15.432098765432102</v>
      </c>
      <c r="L40" s="7">
        <f t="shared" si="2"/>
        <v>-72.901601676015403</v>
      </c>
      <c r="M40" s="8" t="s">
        <v>59</v>
      </c>
    </row>
    <row r="41" spans="1:13" s="8" customFormat="1" ht="15.05" customHeight="1" x14ac:dyDescent="0.3">
      <c r="A41" s="18" t="s">
        <v>22</v>
      </c>
      <c r="B41" s="21" t="s">
        <v>54</v>
      </c>
      <c r="C41" s="22"/>
      <c r="D41" s="5">
        <f t="shared" si="0"/>
        <v>568</v>
      </c>
      <c r="E41" s="5">
        <v>93</v>
      </c>
      <c r="F41" s="6">
        <v>475</v>
      </c>
      <c r="G41" s="5">
        <f t="shared" si="1"/>
        <v>18906</v>
      </c>
      <c r="H41" s="5">
        <v>109</v>
      </c>
      <c r="I41" s="6">
        <v>18797</v>
      </c>
      <c r="J41" s="7">
        <f t="shared" si="2"/>
        <v>-96.995662752565323</v>
      </c>
      <c r="K41" s="7">
        <f t="shared" si="2"/>
        <v>-14.678899082568808</v>
      </c>
      <c r="L41" s="7">
        <f t="shared" si="2"/>
        <v>-97.473001010799592</v>
      </c>
      <c r="M41" s="8" t="s">
        <v>59</v>
      </c>
    </row>
    <row r="42" spans="1:13" s="8" customFormat="1" ht="15.05" customHeight="1" x14ac:dyDescent="0.3">
      <c r="A42" s="19"/>
      <c r="B42" s="21" t="s">
        <v>55</v>
      </c>
      <c r="C42" s="22"/>
      <c r="D42" s="5">
        <f t="shared" si="0"/>
        <v>159</v>
      </c>
      <c r="E42" s="5">
        <v>10</v>
      </c>
      <c r="F42" s="6">
        <v>149</v>
      </c>
      <c r="G42" s="5">
        <f t="shared" si="1"/>
        <v>3093</v>
      </c>
      <c r="H42" s="5">
        <v>20</v>
      </c>
      <c r="I42" s="6">
        <v>3073</v>
      </c>
      <c r="J42" s="7">
        <f t="shared" si="2"/>
        <v>-94.859359844810868</v>
      </c>
      <c r="K42" s="7">
        <f t="shared" si="2"/>
        <v>-50</v>
      </c>
      <c r="L42" s="7">
        <f t="shared" si="2"/>
        <v>-95.151317930361216</v>
      </c>
      <c r="M42" s="8" t="s">
        <v>59</v>
      </c>
    </row>
    <row r="43" spans="1:13" s="8" customFormat="1" ht="15.05" customHeight="1" x14ac:dyDescent="0.3">
      <c r="A43" s="19"/>
      <c r="B43" s="21" t="s">
        <v>23</v>
      </c>
      <c r="C43" s="22"/>
      <c r="D43" s="5">
        <f t="shared" ref="D43:I43" si="7">D44-D41-D42</f>
        <v>631</v>
      </c>
      <c r="E43" s="5">
        <f t="shared" si="7"/>
        <v>3</v>
      </c>
      <c r="F43" s="5">
        <f t="shared" si="7"/>
        <v>628</v>
      </c>
      <c r="G43" s="5">
        <f t="shared" si="7"/>
        <v>607</v>
      </c>
      <c r="H43" s="5">
        <f t="shared" si="7"/>
        <v>21</v>
      </c>
      <c r="I43" s="5">
        <f t="shared" si="7"/>
        <v>586</v>
      </c>
      <c r="J43" s="7">
        <f t="shared" si="2"/>
        <v>3.9538714991762758</v>
      </c>
      <c r="K43" s="7">
        <f t="shared" si="2"/>
        <v>-85.714285714285722</v>
      </c>
      <c r="L43" s="7">
        <f t="shared" si="2"/>
        <v>7.1672354948805417</v>
      </c>
      <c r="M43" s="8" t="s">
        <v>59</v>
      </c>
    </row>
    <row r="44" spans="1:13" s="8" customFormat="1" ht="15.05" customHeight="1" x14ac:dyDescent="0.3">
      <c r="A44" s="20"/>
      <c r="B44" s="21" t="s">
        <v>24</v>
      </c>
      <c r="C44" s="22"/>
      <c r="D44" s="5">
        <f t="shared" si="0"/>
        <v>1358</v>
      </c>
      <c r="E44" s="5">
        <v>106</v>
      </c>
      <c r="F44" s="6">
        <v>1252</v>
      </c>
      <c r="G44" s="5">
        <f t="shared" si="1"/>
        <v>22606</v>
      </c>
      <c r="H44" s="5">
        <v>150</v>
      </c>
      <c r="I44" s="6">
        <v>22456</v>
      </c>
      <c r="J44" s="7">
        <f t="shared" si="2"/>
        <v>-93.992745288861371</v>
      </c>
      <c r="K44" s="7">
        <f t="shared" si="2"/>
        <v>-29.333333333333332</v>
      </c>
      <c r="L44" s="7">
        <f t="shared" si="2"/>
        <v>-94.424652654079082</v>
      </c>
      <c r="M44" s="8" t="s">
        <v>59</v>
      </c>
    </row>
    <row r="45" spans="1:13" s="8" customFormat="1" ht="20.2" customHeight="1" x14ac:dyDescent="0.3">
      <c r="A45" s="18" t="s">
        <v>25</v>
      </c>
      <c r="B45" s="21" t="s">
        <v>56</v>
      </c>
      <c r="C45" s="22"/>
      <c r="D45" s="5">
        <f t="shared" si="0"/>
        <v>355</v>
      </c>
      <c r="E45" s="5">
        <v>16</v>
      </c>
      <c r="F45" s="6">
        <v>339</v>
      </c>
      <c r="G45" s="5">
        <f t="shared" si="1"/>
        <v>1258</v>
      </c>
      <c r="H45" s="5">
        <v>24</v>
      </c>
      <c r="I45" s="6">
        <v>1234</v>
      </c>
      <c r="J45" s="7">
        <f t="shared" si="2"/>
        <v>-71.78060413354531</v>
      </c>
      <c r="K45" s="7">
        <f t="shared" si="2"/>
        <v>-33.333333333333336</v>
      </c>
      <c r="L45" s="7">
        <f t="shared" si="2"/>
        <v>-72.528363047001619</v>
      </c>
      <c r="M45" s="8" t="s">
        <v>59</v>
      </c>
    </row>
    <row r="46" spans="1:13" s="8" customFormat="1" ht="17.25" customHeight="1" x14ac:dyDescent="0.3">
      <c r="A46" s="19"/>
      <c r="B46" s="21" t="s">
        <v>26</v>
      </c>
      <c r="C46" s="22"/>
      <c r="D46" s="5">
        <f t="shared" ref="D46:I46" si="8">D47-D45</f>
        <v>546</v>
      </c>
      <c r="E46" s="5">
        <f t="shared" si="8"/>
        <v>7</v>
      </c>
      <c r="F46" s="5">
        <f t="shared" si="8"/>
        <v>539</v>
      </c>
      <c r="G46" s="5">
        <f t="shared" si="8"/>
        <v>1244</v>
      </c>
      <c r="H46" s="5">
        <f t="shared" si="8"/>
        <v>10</v>
      </c>
      <c r="I46" s="5">
        <f t="shared" si="8"/>
        <v>1234</v>
      </c>
      <c r="J46" s="7">
        <f t="shared" si="2"/>
        <v>-56.109324758842448</v>
      </c>
      <c r="K46" s="7">
        <f t="shared" si="2"/>
        <v>-30.000000000000004</v>
      </c>
      <c r="L46" s="7">
        <f t="shared" si="2"/>
        <v>-56.320907617504055</v>
      </c>
      <c r="M46" s="8" t="s">
        <v>59</v>
      </c>
    </row>
    <row r="47" spans="1:13" s="8" customFormat="1" ht="19.600000000000001" customHeight="1" x14ac:dyDescent="0.3">
      <c r="A47" s="20"/>
      <c r="B47" s="28" t="s">
        <v>27</v>
      </c>
      <c r="C47" s="29"/>
      <c r="D47" s="5">
        <f t="shared" si="0"/>
        <v>901</v>
      </c>
      <c r="E47" s="5">
        <v>23</v>
      </c>
      <c r="F47" s="6">
        <v>878</v>
      </c>
      <c r="G47" s="5">
        <f t="shared" si="1"/>
        <v>2502</v>
      </c>
      <c r="H47" s="5">
        <v>34</v>
      </c>
      <c r="I47" s="6">
        <v>2468</v>
      </c>
      <c r="J47" s="7">
        <f t="shared" si="2"/>
        <v>-63.988808952837729</v>
      </c>
      <c r="K47" s="7">
        <f t="shared" si="2"/>
        <v>-32.352941176470587</v>
      </c>
      <c r="L47" s="7">
        <f t="shared" si="2"/>
        <v>-64.424635332252848</v>
      </c>
      <c r="M47" s="8" t="s">
        <v>59</v>
      </c>
    </row>
    <row r="48" spans="1:13" s="8" customFormat="1" ht="15.05" customHeight="1" x14ac:dyDescent="0.3">
      <c r="A48" s="11"/>
      <c r="B48" s="30" t="s">
        <v>28</v>
      </c>
      <c r="C48" s="29"/>
      <c r="D48" s="5">
        <f t="shared" si="0"/>
        <v>1169</v>
      </c>
      <c r="E48" s="5">
        <v>303</v>
      </c>
      <c r="F48" s="12">
        <v>866</v>
      </c>
      <c r="G48" s="5">
        <f t="shared" si="1"/>
        <v>3137</v>
      </c>
      <c r="H48" s="13">
        <v>367</v>
      </c>
      <c r="I48" s="12">
        <v>2770</v>
      </c>
      <c r="J48" s="14">
        <f t="shared" si="2"/>
        <v>-62.735097226649671</v>
      </c>
      <c r="K48" s="14">
        <f t="shared" si="2"/>
        <v>-17.438692098092645</v>
      </c>
      <c r="L48" s="14">
        <f t="shared" si="2"/>
        <v>-68.736462093862812</v>
      </c>
      <c r="M48" s="8" t="s">
        <v>59</v>
      </c>
    </row>
    <row r="49" spans="1:13" s="8" customFormat="1" ht="15.05" customHeight="1" x14ac:dyDescent="0.3">
      <c r="A49" s="15"/>
      <c r="B49" s="27" t="s">
        <v>29</v>
      </c>
      <c r="C49" s="22"/>
      <c r="D49" s="5">
        <f>D19+D26+D40+D44+D47+D48</f>
        <v>140479</v>
      </c>
      <c r="E49" s="5">
        <f t="shared" ref="E49:I49" si="9">E19+E26+E40+E44+E47+E48</f>
        <v>28069</v>
      </c>
      <c r="F49" s="5">
        <f t="shared" si="9"/>
        <v>112410</v>
      </c>
      <c r="G49" s="5">
        <f t="shared" si="9"/>
        <v>1377861</v>
      </c>
      <c r="H49" s="5">
        <f t="shared" si="9"/>
        <v>281540</v>
      </c>
      <c r="I49" s="5">
        <f t="shared" si="9"/>
        <v>1096321</v>
      </c>
      <c r="J49" s="7">
        <f t="shared" si="2"/>
        <v>-89.804559385888709</v>
      </c>
      <c r="K49" s="7">
        <f t="shared" si="2"/>
        <v>-90.030191091851947</v>
      </c>
      <c r="L49" s="7">
        <f t="shared" si="2"/>
        <v>-89.746616182669129</v>
      </c>
      <c r="M49" s="8" t="s">
        <v>59</v>
      </c>
    </row>
    <row r="51" spans="1:13" ht="62.45" customHeight="1" x14ac:dyDescent="0.3">
      <c r="A51" s="16" t="s">
        <v>60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</row>
  </sheetData>
  <mergeCells count="50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2:C32"/>
    <mergeCell ref="A20:A26"/>
    <mergeCell ref="B20:C20"/>
    <mergeCell ref="B21:C21"/>
    <mergeCell ref="B22:C22"/>
    <mergeCell ref="B23:C23"/>
    <mergeCell ref="B27:C27"/>
    <mergeCell ref="B28:C28"/>
    <mergeCell ref="B29:C29"/>
    <mergeCell ref="B30:C30"/>
    <mergeCell ref="B31:C31"/>
    <mergeCell ref="A1:L1"/>
    <mergeCell ref="A2:C3"/>
    <mergeCell ref="D2:F2"/>
    <mergeCell ref="G2:I2"/>
    <mergeCell ref="J2:L2"/>
    <mergeCell ref="A51:L51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B38:C38"/>
    <mergeCell ref="B24:C24"/>
    <mergeCell ref="B25:C25"/>
    <mergeCell ref="B26:C26"/>
    <mergeCell ref="A27:A40"/>
  </mergeCells>
  <phoneticPr fontId="1" type="noConversion"/>
  <printOptions horizontalCentered="1"/>
  <pageMargins left="0.35433070866141736" right="0.39370078740157483" top="0.3149606299212598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來臺旅客按居住地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Administrator</cp:lastModifiedBy>
  <cp:lastPrinted>2018-08-24T04:06:30Z</cp:lastPrinted>
  <dcterms:created xsi:type="dcterms:W3CDTF">2018-08-16T04:21:57Z</dcterms:created>
  <dcterms:modified xsi:type="dcterms:W3CDTF">2022-01-18T06:55:18Z</dcterms:modified>
</cp:coreProperties>
</file>