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'月刊用格式'!$A$1:$H$41</definedName>
    <definedName name="外部資料_1" localSheetId="1">'Sheet3'!$A$3:$G$41</definedName>
    <definedName name="外部資料_1" localSheetId="2">'月刊用格式'!$A$4:$G$39</definedName>
  </definedNames>
  <calcPr fullCalcOnLoad="1"/>
</workbook>
</file>

<file path=xl/sharedStrings.xml><?xml version="1.0" encoding="utf-8"?>
<sst xmlns="http://schemas.openxmlformats.org/spreadsheetml/2006/main" count="96" uniqueCount="71">
  <si>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</si>
  <si>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</si>
  <si>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</si>
  <si>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</si>
  <si>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</si>
  <si>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</si>
  <si>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</si>
  <si>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</si>
  <si>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</si>
  <si>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</si>
  <si>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</si>
  <si>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</si>
  <si>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</si>
  <si>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</si>
  <si>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</si>
  <si>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</si>
  <si>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</si>
  <si>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</si>
  <si>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</si>
  <si>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</si>
  <si>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</si>
  <si>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</si>
  <si>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</si>
  <si>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</si>
  <si>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</si>
  <si>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</si>
  <si>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</si>
  <si>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</si>
  <si>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</si>
  <si>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</si>
  <si>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</si>
  <si>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</si>
  <si>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</si>
  <si>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</si>
  <si>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</si>
  <si>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</si>
  <si>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</si>
  <si>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</si>
  <si>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</si>
  <si>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</si>
  <si>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</si>
  <si>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</si>
  <si>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</si>
  <si>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</si>
  <si>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</si>
  <si>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</si>
  <si>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</si>
  <si>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</si>
  <si>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</si>
  <si>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</si>
  <si>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</si>
  <si>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</si>
  <si>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</si>
  <si>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</si>
  <si>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</si>
  <si>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</si>
  <si>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</si>
  <si>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</si>
  <si>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</si>
  <si>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105</t>
  </si>
  <si>
    <t>January</t>
  </si>
  <si>
    <t>十</t>
  </si>
  <si>
    <t>October</t>
  </si>
  <si>
    <t>1</t>
  </si>
  <si>
    <t>10</t>
  </si>
  <si>
    <t>韓國 Korea,Republic of</t>
  </si>
  <si>
    <t xml:space="preserve">美國 United States of </t>
  </si>
  <si>
    <t>英國 United Kingdom</t>
  </si>
  <si>
    <t>其他 Others</t>
  </si>
  <si>
    <t>註1: 因國人出境數據以飛航到達首站為統計原則，故國人赴各國實際數據請以各目的地國家官方公布入境數字為準。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</si>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</sst>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 textRotation="255"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6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textRotation="255"/>
    </xf>
    <xf numFmtId="0" fontId="8" fillId="0" borderId="19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/>
    </xf>
    <xf numFmtId="179" fontId="0" fillId="0" borderId="1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180" fontId="10" fillId="0" borderId="11" xfId="0" applyNumberFormat="1" applyFont="1" applyFill="1" applyBorder="1" applyAlignment="1">
      <alignment vertical="center"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11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59</v>
      </c>
    </row>
    <row r="3" ht="15.75">
      <c r="A3" t="s">
        <v>37</v>
      </c>
    </row>
    <row r="4" ht="15.75">
      <c r="A4" t="s">
        <v>60</v>
      </c>
    </row>
    <row r="5" ht="15.75">
      <c r="A5" t="s">
        <v>61</v>
      </c>
    </row>
    <row r="6" ht="15.75">
      <c r="A6" t="s">
        <v>62</v>
      </c>
    </row>
    <row r="8" ht="15.75">
      <c r="A8" t="s">
        <v>63</v>
      </c>
    </row>
    <row r="9" ht="15.75">
      <c r="A9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1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8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105年10月及1至10月中華民國國民出國人數及成長率－按目的地分
Table 2-2 Outbound Departures of Nationals of the Republic
of China by Destination, October &amp; January-October, 2016</v>
      </c>
      <c r="B1" s="58"/>
      <c r="C1" s="58"/>
      <c r="D1" s="58"/>
      <c r="E1" s="58"/>
      <c r="F1" s="58"/>
      <c r="G1" s="58"/>
      <c r="H1" s="58"/>
      <c r="I1" s="3"/>
      <c r="J1" s="1"/>
    </row>
    <row r="2" spans="1:20" ht="70.5" customHeight="1">
      <c r="A2" s="59" t="s">
        <v>38</v>
      </c>
      <c r="B2" s="59"/>
      <c r="C2" s="4" t="str">
        <f>Sheet1!A1&amp;"年"&amp;Sheet1!A9&amp;"月"&amp;Sheet1!A6&amp;", "&amp;Sheet1!A1+1911</f>
        <v>105年10月October, 2016</v>
      </c>
      <c r="D2" s="4" t="str">
        <f>Sheet1!A1-1&amp;"年"&amp;Sheet1!A9&amp;"月"&amp;Sheet1!A6&amp;", "&amp;Sheet1!A1-1+1911</f>
        <v>104年10月October, 2015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105年1-10月
Jan.-Oct., 
2016</v>
      </c>
      <c r="G2" s="4" t="str">
        <f>Sheet1!A1-1&amp;"年"&amp;Sheet1!A8&amp;"-"&amp;Sheet1!A9&amp;"月
"&amp;MID(Sheet1!A4,1,3)&amp;".-"&amp;MID(Sheet1!A6,1,3)&amp;".,
 "&amp;Sheet1!A1-1+1911</f>
        <v>104年1-10月
Jan.-Oct.,
 2015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55" t="s">
        <v>0</v>
      </c>
      <c r="B3" s="6" t="s">
        <v>5</v>
      </c>
      <c r="C3" s="7">
        <v>147329</v>
      </c>
      <c r="D3" s="7">
        <v>182691</v>
      </c>
      <c r="E3" s="8">
        <f aca="true" t="shared" si="0" ref="E3:E41">IF(D3=0,"-",((C3/D3)-1)*100)</f>
        <v>-19.356180654766796</v>
      </c>
      <c r="F3" s="7">
        <v>1622122</v>
      </c>
      <c r="G3" s="7">
        <v>1695946</v>
      </c>
      <c r="H3" s="8">
        <f aca="true" t="shared" si="1" ref="H3:H41">IF(G3=0,"-",((F3/G3)-1)*100)</f>
        <v>-4.35296878556275</v>
      </c>
    </row>
    <row r="4" spans="1:8" ht="15.75">
      <c r="A4" s="56"/>
      <c r="B4" s="6" t="s">
        <v>41</v>
      </c>
      <c r="C4" s="7">
        <v>345004</v>
      </c>
      <c r="D4" s="7">
        <v>318599</v>
      </c>
      <c r="E4" s="8">
        <f t="shared" si="0"/>
        <v>8.287847733357601</v>
      </c>
      <c r="F4" s="7">
        <v>3088189</v>
      </c>
      <c r="G4" s="7">
        <v>2860714</v>
      </c>
      <c r="H4" s="8">
        <f t="shared" si="1"/>
        <v>7.951686187434315</v>
      </c>
    </row>
    <row r="5" spans="1:8" ht="15.75">
      <c r="A5" s="56"/>
      <c r="B5" s="6" t="s">
        <v>6</v>
      </c>
      <c r="C5" s="7">
        <v>359875</v>
      </c>
      <c r="D5" s="7">
        <v>351495</v>
      </c>
      <c r="E5" s="8">
        <f t="shared" si="0"/>
        <v>2.3841021920653294</v>
      </c>
      <c r="F5" s="7">
        <v>3699518</v>
      </c>
      <c r="G5" s="7">
        <v>3215067</v>
      </c>
      <c r="H5" s="8">
        <f t="shared" si="1"/>
        <v>15.068146324788877</v>
      </c>
    </row>
    <row r="6" spans="1:8" ht="15.75">
      <c r="A6" s="56"/>
      <c r="B6" s="6" t="s">
        <v>65</v>
      </c>
      <c r="C6" s="7">
        <v>71622</v>
      </c>
      <c r="D6" s="7">
        <v>47012</v>
      </c>
      <c r="E6" s="8">
        <f t="shared" si="0"/>
        <v>52.348336594911935</v>
      </c>
      <c r="F6" s="7">
        <v>685311</v>
      </c>
      <c r="G6" s="7">
        <v>406668</v>
      </c>
      <c r="H6" s="8">
        <f t="shared" si="1"/>
        <v>68.5185458408333</v>
      </c>
    </row>
    <row r="7" spans="1:8" ht="15.75">
      <c r="A7" s="56"/>
      <c r="B7" s="6" t="s">
        <v>7</v>
      </c>
      <c r="C7" s="7">
        <v>21616</v>
      </c>
      <c r="D7" s="7">
        <v>25819</v>
      </c>
      <c r="E7" s="8">
        <f t="shared" si="0"/>
        <v>-16.27870947751656</v>
      </c>
      <c r="F7" s="7">
        <v>282977</v>
      </c>
      <c r="G7" s="7">
        <v>278929</v>
      </c>
      <c r="H7" s="8">
        <f t="shared" si="1"/>
        <v>1.4512653757766225</v>
      </c>
    </row>
    <row r="8" spans="1:8" ht="15.75">
      <c r="A8" s="56"/>
      <c r="B8" s="6" t="s">
        <v>8</v>
      </c>
      <c r="C8" s="7">
        <v>18877</v>
      </c>
      <c r="D8" s="7">
        <v>16309</v>
      </c>
      <c r="E8" s="8">
        <f t="shared" si="0"/>
        <v>15.74590716782145</v>
      </c>
      <c r="F8" s="7">
        <v>211616</v>
      </c>
      <c r="G8" s="7">
        <v>177768</v>
      </c>
      <c r="H8" s="8">
        <f t="shared" si="1"/>
        <v>19.040547230097648</v>
      </c>
    </row>
    <row r="9" spans="1:8" ht="15.75">
      <c r="A9" s="56"/>
      <c r="B9" s="6" t="s">
        <v>9</v>
      </c>
      <c r="C9" s="7">
        <v>34905</v>
      </c>
      <c r="D9" s="7">
        <v>40896</v>
      </c>
      <c r="E9" s="8">
        <f t="shared" si="0"/>
        <v>-14.6493544600939</v>
      </c>
      <c r="F9" s="7">
        <v>467324</v>
      </c>
      <c r="G9" s="7">
        <v>523276</v>
      </c>
      <c r="H9" s="8">
        <f t="shared" si="1"/>
        <v>-10.692636390738352</v>
      </c>
    </row>
    <row r="10" spans="1:8" ht="15.75">
      <c r="A10" s="56"/>
      <c r="B10" s="6" t="s">
        <v>10</v>
      </c>
      <c r="C10" s="7">
        <v>18409</v>
      </c>
      <c r="D10" s="7">
        <v>16192</v>
      </c>
      <c r="E10" s="8">
        <f t="shared" si="0"/>
        <v>13.69194664031621</v>
      </c>
      <c r="F10" s="7">
        <v>199175</v>
      </c>
      <c r="G10" s="7">
        <v>154085</v>
      </c>
      <c r="H10" s="8">
        <f t="shared" si="1"/>
        <v>29.263069085245164</v>
      </c>
    </row>
    <row r="11" spans="1:8" ht="15.75">
      <c r="A11" s="56"/>
      <c r="B11" s="6" t="s">
        <v>11</v>
      </c>
      <c r="C11" s="7">
        <v>15094</v>
      </c>
      <c r="D11" s="7">
        <v>12820</v>
      </c>
      <c r="E11" s="8">
        <f t="shared" si="0"/>
        <v>17.737909516380657</v>
      </c>
      <c r="F11" s="7">
        <v>149680</v>
      </c>
      <c r="G11" s="7">
        <v>154078</v>
      </c>
      <c r="H11" s="8">
        <f t="shared" si="1"/>
        <v>-2.8543984215786855</v>
      </c>
    </row>
    <row r="12" spans="1:8" ht="15.75">
      <c r="A12" s="56"/>
      <c r="B12" s="6" t="s">
        <v>12</v>
      </c>
      <c r="C12" s="7">
        <v>41</v>
      </c>
      <c r="D12" s="7">
        <v>1</v>
      </c>
      <c r="E12" s="8">
        <f t="shared" si="0"/>
        <v>4000</v>
      </c>
      <c r="F12" s="7">
        <v>488</v>
      </c>
      <c r="G12" s="7">
        <v>278</v>
      </c>
      <c r="H12" s="8">
        <f t="shared" si="1"/>
        <v>75.53956834532374</v>
      </c>
    </row>
    <row r="13" spans="1:8" ht="15.75">
      <c r="A13" s="56"/>
      <c r="B13" s="6" t="s">
        <v>13</v>
      </c>
      <c r="C13" s="7">
        <v>36859</v>
      </c>
      <c r="D13" s="7">
        <v>33694</v>
      </c>
      <c r="E13" s="8">
        <f t="shared" si="0"/>
        <v>9.393363803644572</v>
      </c>
      <c r="F13" s="7">
        <v>388217</v>
      </c>
      <c r="G13" s="7">
        <v>341927</v>
      </c>
      <c r="H13" s="8">
        <f t="shared" si="1"/>
        <v>13.537977404533708</v>
      </c>
    </row>
    <row r="14" spans="1:8" ht="15.75">
      <c r="A14" s="56"/>
      <c r="B14" s="6" t="s">
        <v>14</v>
      </c>
      <c r="C14" s="7">
        <v>48577</v>
      </c>
      <c r="D14" s="7">
        <v>47602</v>
      </c>
      <c r="E14" s="8">
        <f t="shared" si="0"/>
        <v>2.048233267509758</v>
      </c>
      <c r="F14" s="7">
        <v>499699</v>
      </c>
      <c r="G14" s="7">
        <v>433462</v>
      </c>
      <c r="H14" s="8">
        <f t="shared" si="1"/>
        <v>15.28092427940626</v>
      </c>
    </row>
    <row r="15" spans="1:8" ht="15.75">
      <c r="A15" s="56"/>
      <c r="B15" s="6" t="s">
        <v>15</v>
      </c>
      <c r="C15" s="7">
        <v>2181</v>
      </c>
      <c r="D15" s="7">
        <v>1801</v>
      </c>
      <c r="E15" s="8">
        <f t="shared" si="0"/>
        <v>21.099389228206554</v>
      </c>
      <c r="F15" s="7">
        <v>20514</v>
      </c>
      <c r="G15" s="7">
        <v>16735</v>
      </c>
      <c r="H15" s="8">
        <f t="shared" si="1"/>
        <v>22.58141619360621</v>
      </c>
    </row>
    <row r="16" spans="1:8" ht="15.75">
      <c r="A16" s="56"/>
      <c r="B16" s="6" t="s">
        <v>53</v>
      </c>
      <c r="C16" s="7">
        <v>5421</v>
      </c>
      <c r="D16" s="7">
        <v>5605</v>
      </c>
      <c r="E16" s="8">
        <f t="shared" si="0"/>
        <v>-3.2827832292595893</v>
      </c>
      <c r="F16" s="7">
        <v>55950</v>
      </c>
      <c r="G16" s="7">
        <v>55914</v>
      </c>
      <c r="H16" s="8">
        <f t="shared" si="1"/>
        <v>0.06438459062130253</v>
      </c>
    </row>
    <row r="17" spans="1:8" ht="15.75">
      <c r="A17" s="56"/>
      <c r="B17" s="6" t="s">
        <v>16</v>
      </c>
      <c r="C17" s="7">
        <v>13526</v>
      </c>
      <c r="D17" s="7">
        <v>14737</v>
      </c>
      <c r="E17" s="8">
        <f t="shared" si="0"/>
        <v>-8.217411956300468</v>
      </c>
      <c r="F17" s="7">
        <v>158561</v>
      </c>
      <c r="G17" s="7">
        <v>125307</v>
      </c>
      <c r="H17" s="8">
        <f t="shared" si="1"/>
        <v>26.538022616453993</v>
      </c>
    </row>
    <row r="18" spans="1:8" ht="15.75" customHeight="1">
      <c r="A18" s="57"/>
      <c r="B18" s="6" t="s">
        <v>17</v>
      </c>
      <c r="C18" s="7">
        <v>1139336</v>
      </c>
      <c r="D18" s="7">
        <v>1115273</v>
      </c>
      <c r="E18" s="8">
        <f t="shared" si="0"/>
        <v>2.1575883214244307</v>
      </c>
      <c r="F18" s="7">
        <v>11529341</v>
      </c>
      <c r="G18" s="7">
        <v>10440154</v>
      </c>
      <c r="H18" s="8">
        <f t="shared" si="1"/>
        <v>10.432671778596369</v>
      </c>
    </row>
    <row r="19" spans="1:8" ht="16.5" customHeight="1">
      <c r="A19" s="55" t="s">
        <v>1</v>
      </c>
      <c r="B19" s="6" t="s">
        <v>66</v>
      </c>
      <c r="C19" s="7">
        <v>41978</v>
      </c>
      <c r="D19" s="7">
        <v>35795</v>
      </c>
      <c r="E19" s="8">
        <f t="shared" si="0"/>
        <v>17.273362201424767</v>
      </c>
      <c r="F19" s="7">
        <v>442829</v>
      </c>
      <c r="G19" s="7">
        <v>405784</v>
      </c>
      <c r="H19" s="8">
        <f t="shared" si="1"/>
        <v>9.129241172643576</v>
      </c>
    </row>
    <row r="20" spans="1:8" ht="15.75">
      <c r="A20" s="56"/>
      <c r="B20" s="6" t="s">
        <v>18</v>
      </c>
      <c r="C20" s="7">
        <v>10721</v>
      </c>
      <c r="D20" s="7">
        <v>5286</v>
      </c>
      <c r="E20" s="8">
        <f t="shared" si="0"/>
        <v>102.81876655315929</v>
      </c>
      <c r="F20" s="7">
        <v>80565</v>
      </c>
      <c r="G20" s="7">
        <v>62040</v>
      </c>
      <c r="H20" s="8">
        <f t="shared" si="1"/>
        <v>29.859767891682786</v>
      </c>
    </row>
    <row r="21" spans="1:8" ht="15.75">
      <c r="A21" s="56"/>
      <c r="B21" s="6" t="s">
        <v>19</v>
      </c>
      <c r="C21" s="7">
        <v>681</v>
      </c>
      <c r="D21" s="7">
        <v>0</v>
      </c>
      <c r="E21" s="8" t="str">
        <f t="shared" si="0"/>
        <v>-</v>
      </c>
      <c r="F21" s="7">
        <v>1618</v>
      </c>
      <c r="G21" s="7">
        <v>18</v>
      </c>
      <c r="H21" s="8">
        <f t="shared" si="1"/>
        <v>8888.888888888889</v>
      </c>
    </row>
    <row r="22" spans="1:8" ht="15.75" customHeight="1">
      <c r="A22" s="57"/>
      <c r="B22" s="6" t="s">
        <v>20</v>
      </c>
      <c r="C22" s="7">
        <v>53380</v>
      </c>
      <c r="D22" s="7">
        <v>41081</v>
      </c>
      <c r="E22" s="8">
        <f t="shared" si="0"/>
        <v>29.93841435213358</v>
      </c>
      <c r="F22" s="7">
        <v>525012</v>
      </c>
      <c r="G22" s="7">
        <v>467842</v>
      </c>
      <c r="H22" s="8">
        <f t="shared" si="1"/>
        <v>12.219937500267175</v>
      </c>
    </row>
    <row r="23" spans="1:8" ht="16.5" customHeight="1">
      <c r="A23" s="55" t="s">
        <v>2</v>
      </c>
      <c r="B23" s="6" t="s">
        <v>21</v>
      </c>
      <c r="C23" s="7">
        <v>4826</v>
      </c>
      <c r="D23" s="7">
        <v>3752</v>
      </c>
      <c r="E23" s="8">
        <f t="shared" si="0"/>
        <v>28.624733475479736</v>
      </c>
      <c r="F23" s="7">
        <v>37728</v>
      </c>
      <c r="G23" s="7">
        <v>36271</v>
      </c>
      <c r="H23" s="8">
        <f t="shared" si="1"/>
        <v>4.016983264867258</v>
      </c>
    </row>
    <row r="24" spans="1:8" ht="15.75">
      <c r="A24" s="56"/>
      <c r="B24" s="6" t="s">
        <v>22</v>
      </c>
      <c r="C24" s="7">
        <v>7012</v>
      </c>
      <c r="D24" s="7">
        <v>4775</v>
      </c>
      <c r="E24" s="8">
        <f t="shared" si="0"/>
        <v>46.84816753926702</v>
      </c>
      <c r="F24" s="7">
        <v>55588</v>
      </c>
      <c r="G24" s="7">
        <v>47038</v>
      </c>
      <c r="H24" s="8">
        <f t="shared" si="1"/>
        <v>18.176793231004716</v>
      </c>
    </row>
    <row r="25" spans="1:8" ht="15.75">
      <c r="A25" s="56"/>
      <c r="B25" s="6" t="s">
        <v>23</v>
      </c>
      <c r="C25" s="7">
        <v>2590</v>
      </c>
      <c r="D25" s="7">
        <v>0</v>
      </c>
      <c r="E25" s="8" t="str">
        <f t="shared" si="0"/>
        <v>-</v>
      </c>
      <c r="F25" s="7">
        <v>9127</v>
      </c>
      <c r="G25" s="7">
        <v>14</v>
      </c>
      <c r="H25" s="8">
        <f t="shared" si="1"/>
        <v>65092.857142857145</v>
      </c>
    </row>
    <row r="26" spans="1:8" ht="15.75">
      <c r="A26" s="56"/>
      <c r="B26" s="6" t="s">
        <v>24</v>
      </c>
      <c r="C26" s="7">
        <v>2861</v>
      </c>
      <c r="D26" s="7">
        <v>2589</v>
      </c>
      <c r="E26" s="8">
        <f t="shared" si="0"/>
        <v>10.505986867516427</v>
      </c>
      <c r="F26" s="7">
        <v>26264</v>
      </c>
      <c r="G26" s="7">
        <v>28486</v>
      </c>
      <c r="H26" s="8">
        <f t="shared" si="1"/>
        <v>-7.80032296566735</v>
      </c>
    </row>
    <row r="27" spans="1:8" ht="15.75">
      <c r="A27" s="56"/>
      <c r="B27" s="6" t="s">
        <v>25</v>
      </c>
      <c r="C27" s="7">
        <v>766</v>
      </c>
      <c r="D27" s="7">
        <v>0</v>
      </c>
      <c r="E27" s="8" t="str">
        <f t="shared" si="0"/>
        <v>-</v>
      </c>
      <c r="F27" s="7">
        <v>4887</v>
      </c>
      <c r="G27" s="7">
        <v>0</v>
      </c>
      <c r="H27" s="8" t="str">
        <f t="shared" si="1"/>
        <v>-</v>
      </c>
    </row>
    <row r="28" spans="1:8" ht="15.75">
      <c r="A28" s="56"/>
      <c r="B28" s="6" t="s">
        <v>67</v>
      </c>
      <c r="C28" s="7">
        <v>2402</v>
      </c>
      <c r="D28" s="7">
        <v>0</v>
      </c>
      <c r="E28" s="8" t="str">
        <f t="shared" si="0"/>
        <v>-</v>
      </c>
      <c r="F28" s="7">
        <v>12637</v>
      </c>
      <c r="G28" s="7">
        <v>0</v>
      </c>
      <c r="H28" s="8" t="str">
        <f t="shared" si="1"/>
        <v>-</v>
      </c>
    </row>
    <row r="29" spans="1:8" ht="15.75">
      <c r="A29" s="56"/>
      <c r="B29" s="6" t="s">
        <v>26</v>
      </c>
      <c r="C29" s="7">
        <v>6036</v>
      </c>
      <c r="D29" s="7">
        <v>3464</v>
      </c>
      <c r="E29" s="8">
        <f t="shared" si="0"/>
        <v>74.24942263279446</v>
      </c>
      <c r="F29" s="7">
        <v>34166</v>
      </c>
      <c r="G29" s="7">
        <v>28512</v>
      </c>
      <c r="H29" s="8">
        <f t="shared" si="1"/>
        <v>19.83024691358024</v>
      </c>
    </row>
    <row r="30" spans="1:8" ht="15.75">
      <c r="A30" s="56"/>
      <c r="B30" s="6" t="s">
        <v>27</v>
      </c>
      <c r="C30" s="7">
        <v>6394</v>
      </c>
      <c r="D30" s="7">
        <v>2</v>
      </c>
      <c r="E30" s="8">
        <f t="shared" si="0"/>
        <v>319600</v>
      </c>
      <c r="F30" s="7">
        <v>29561</v>
      </c>
      <c r="G30" s="7">
        <v>3540</v>
      </c>
      <c r="H30" s="8">
        <f t="shared" si="1"/>
        <v>735.0564971751412</v>
      </c>
    </row>
    <row r="31" spans="1:8" ht="15.75" customHeight="1">
      <c r="A31" s="57"/>
      <c r="B31" s="6" t="s">
        <v>28</v>
      </c>
      <c r="C31" s="7">
        <v>32887</v>
      </c>
      <c r="D31" s="7">
        <v>14582</v>
      </c>
      <c r="E31" s="8">
        <f t="shared" si="0"/>
        <v>125.5314771636264</v>
      </c>
      <c r="F31" s="7">
        <v>209958</v>
      </c>
      <c r="G31" s="7">
        <v>143861</v>
      </c>
      <c r="H31" s="8">
        <f t="shared" si="1"/>
        <v>45.94504417458518</v>
      </c>
    </row>
    <row r="32" spans="1:8" ht="16.5" customHeight="1">
      <c r="A32" s="55" t="s">
        <v>3</v>
      </c>
      <c r="B32" s="6" t="s">
        <v>29</v>
      </c>
      <c r="C32" s="7">
        <v>12054</v>
      </c>
      <c r="D32" s="7">
        <v>8828</v>
      </c>
      <c r="E32" s="8">
        <f t="shared" si="0"/>
        <v>36.54281830539195</v>
      </c>
      <c r="F32" s="7">
        <v>115518</v>
      </c>
      <c r="G32" s="7">
        <v>83951</v>
      </c>
      <c r="H32" s="8">
        <f t="shared" si="1"/>
        <v>37.60169622756131</v>
      </c>
    </row>
    <row r="33" spans="1:8" ht="15.75">
      <c r="A33" s="56"/>
      <c r="B33" s="6" t="s">
        <v>30</v>
      </c>
      <c r="C33" s="7">
        <v>305</v>
      </c>
      <c r="D33" s="7">
        <v>0</v>
      </c>
      <c r="E33" s="8" t="str">
        <f t="shared" si="0"/>
        <v>-</v>
      </c>
      <c r="F33" s="7">
        <v>873</v>
      </c>
      <c r="G33" s="7">
        <v>0</v>
      </c>
      <c r="H33" s="8" t="str">
        <f t="shared" si="1"/>
        <v>-</v>
      </c>
    </row>
    <row r="34" spans="1:8" ht="15.75">
      <c r="A34" s="56"/>
      <c r="B34" s="6" t="s">
        <v>31</v>
      </c>
      <c r="C34" s="7">
        <v>630</v>
      </c>
      <c r="D34" s="7">
        <v>1330</v>
      </c>
      <c r="E34" s="8">
        <f t="shared" si="0"/>
        <v>-52.63157894736843</v>
      </c>
      <c r="F34" s="7">
        <v>12832</v>
      </c>
      <c r="G34" s="7">
        <v>12247</v>
      </c>
      <c r="H34" s="8">
        <f t="shared" si="1"/>
        <v>4.776680003266098</v>
      </c>
    </row>
    <row r="35" spans="1:8" ht="15.75">
      <c r="A35" s="56"/>
      <c r="B35" s="6" t="s">
        <v>32</v>
      </c>
      <c r="C35" s="7">
        <v>114</v>
      </c>
      <c r="D35" s="7">
        <v>8</v>
      </c>
      <c r="E35" s="8">
        <f t="shared" si="0"/>
        <v>1325</v>
      </c>
      <c r="F35" s="7">
        <v>1009</v>
      </c>
      <c r="G35" s="7">
        <v>156</v>
      </c>
      <c r="H35" s="8">
        <f t="shared" si="1"/>
        <v>546.7948717948718</v>
      </c>
    </row>
    <row r="36" spans="1:8" ht="16.5" customHeight="1">
      <c r="A36" s="57"/>
      <c r="B36" s="6" t="s">
        <v>33</v>
      </c>
      <c r="C36" s="7">
        <v>13103</v>
      </c>
      <c r="D36" s="7">
        <v>10166</v>
      </c>
      <c r="E36" s="8">
        <f t="shared" si="0"/>
        <v>28.89041904387173</v>
      </c>
      <c r="F36" s="7">
        <v>130232</v>
      </c>
      <c r="G36" s="7">
        <v>96354</v>
      </c>
      <c r="H36" s="8">
        <f t="shared" si="1"/>
        <v>35.15993108744837</v>
      </c>
    </row>
    <row r="37" spans="1:8" ht="19.5" customHeight="1">
      <c r="A37" s="55" t="s">
        <v>4</v>
      </c>
      <c r="B37" s="12" t="s">
        <v>40</v>
      </c>
      <c r="C37" s="7">
        <v>511</v>
      </c>
      <c r="D37" s="7">
        <v>0</v>
      </c>
      <c r="E37" s="8" t="str">
        <f t="shared" si="0"/>
        <v>-</v>
      </c>
      <c r="F37" s="7">
        <v>966</v>
      </c>
      <c r="G37" s="7">
        <v>6</v>
      </c>
      <c r="H37" s="8">
        <f t="shared" si="1"/>
        <v>16000</v>
      </c>
    </row>
    <row r="38" spans="1:8" ht="19.5" customHeight="1">
      <c r="A38" s="56"/>
      <c r="B38" s="12" t="s">
        <v>34</v>
      </c>
      <c r="C38" s="7">
        <v>594</v>
      </c>
      <c r="D38" s="7">
        <v>0</v>
      </c>
      <c r="E38" s="8" t="str">
        <f t="shared" si="0"/>
        <v>-</v>
      </c>
      <c r="F38" s="7">
        <v>1939</v>
      </c>
      <c r="G38" s="7">
        <v>5</v>
      </c>
      <c r="H38" s="8">
        <f t="shared" si="1"/>
        <v>38680</v>
      </c>
    </row>
    <row r="39" spans="1:8" ht="19.5" customHeight="1">
      <c r="A39" s="57"/>
      <c r="B39" s="10" t="s">
        <v>35</v>
      </c>
      <c r="C39" s="7">
        <v>1105</v>
      </c>
      <c r="D39" s="7">
        <v>0</v>
      </c>
      <c r="E39" s="8" t="str">
        <f t="shared" si="0"/>
        <v>-</v>
      </c>
      <c r="F39" s="7">
        <v>2905</v>
      </c>
      <c r="G39" s="7">
        <v>11</v>
      </c>
      <c r="H39" s="8">
        <f t="shared" si="1"/>
        <v>26309.090909090908</v>
      </c>
    </row>
    <row r="40" spans="1:8" ht="15.75">
      <c r="A40" s="9"/>
      <c r="B40" s="10" t="s">
        <v>68</v>
      </c>
      <c r="C40" s="7">
        <v>1496</v>
      </c>
      <c r="D40" s="7">
        <v>146</v>
      </c>
      <c r="E40" s="8">
        <f t="shared" si="0"/>
        <v>924.6575342465753</v>
      </c>
      <c r="F40" s="7">
        <v>4588</v>
      </c>
      <c r="G40" s="7">
        <v>1361</v>
      </c>
      <c r="H40" s="8">
        <f t="shared" si="1"/>
        <v>237.10506980161648</v>
      </c>
    </row>
    <row r="41" spans="1:8" ht="15.75">
      <c r="A41" s="11"/>
      <c r="B41" s="12" t="s">
        <v>36</v>
      </c>
      <c r="C41" s="7">
        <v>1241307</v>
      </c>
      <c r="D41" s="7">
        <v>1181248</v>
      </c>
      <c r="E41" s="8">
        <f t="shared" si="0"/>
        <v>5.0843683968142095</v>
      </c>
      <c r="F41" s="7">
        <v>12402036</v>
      </c>
      <c r="G41" s="7">
        <v>11149583</v>
      </c>
      <c r="H41" s="8">
        <f t="shared" si="1"/>
        <v>11.233182442787326</v>
      </c>
    </row>
  </sheetData>
  <sheetProtection/>
  <mergeCells count="7">
    <mergeCell ref="A32:A36"/>
    <mergeCell ref="A37:A39"/>
    <mergeCell ref="A1:H1"/>
    <mergeCell ref="A2:B2"/>
    <mergeCell ref="A3:A18"/>
    <mergeCell ref="A19:A22"/>
    <mergeCell ref="A23:A3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1"/>
  <sheetViews>
    <sheetView tabSelected="1" view="pageBreakPreview" zoomScaleSheetLayoutView="100" zoomScalePageLayoutView="0" workbookViewId="0" topLeftCell="A28">
      <selection activeCell="E40" sqref="E40"/>
    </sheetView>
  </sheetViews>
  <sheetFormatPr defaultColWidth="9.00390625" defaultRowHeight="16.5"/>
  <cols>
    <col min="1" max="1" width="2.25390625" style="13" customWidth="1"/>
    <col min="2" max="2" width="24.125" style="13" customWidth="1"/>
    <col min="3" max="5" width="14.00390625" style="13" customWidth="1"/>
    <col min="6" max="8" width="14.125" style="13" customWidth="1"/>
    <col min="9" max="16384" width="9.00390625" style="13" customWidth="1"/>
  </cols>
  <sheetData>
    <row r="1" spans="1:8" ht="76.5" customHeight="1">
      <c r="A1" s="60" t="str">
        <f>Sheet3!A1</f>
        <v>表2-2  105年10月及1至10月中華民國國民出國人數及成長率－按目的地分
Table 2-2 Outbound Departures of Nationals of the Republic
of China by Destination, October &amp; January-October, 2016</v>
      </c>
      <c r="B1" s="60"/>
      <c r="C1" s="60"/>
      <c r="D1" s="60"/>
      <c r="E1" s="60"/>
      <c r="F1" s="60"/>
      <c r="G1" s="60"/>
      <c r="H1" s="60"/>
    </row>
    <row r="2" spans="1:16" ht="70.5" customHeight="1">
      <c r="A2" s="61" t="s">
        <v>42</v>
      </c>
      <c r="B2" s="62"/>
      <c r="C2" s="53" t="str">
        <f>Sheet3!C2</f>
        <v>105年10月October, 2016</v>
      </c>
      <c r="D2" s="53" t="str">
        <f>Sheet3!D2</f>
        <v>104年10月October, 2015</v>
      </c>
      <c r="E2" s="54" t="s">
        <v>58</v>
      </c>
      <c r="F2" s="53" t="str">
        <f>Sheet3!F2</f>
        <v>105年1-10月
Jan.-Oct., 
2016</v>
      </c>
      <c r="G2" s="53" t="str">
        <f>Sheet3!G2</f>
        <v>104年1-10月
Jan.-Oct.,
 2015</v>
      </c>
      <c r="H2" s="54" t="s">
        <v>58</v>
      </c>
      <c r="I2" s="14"/>
      <c r="J2" s="14"/>
      <c r="K2" s="15"/>
      <c r="L2" s="15"/>
      <c r="M2" s="15"/>
      <c r="N2" s="15"/>
      <c r="O2" s="15"/>
      <c r="P2" s="15"/>
    </row>
    <row r="3" spans="1:8" ht="15.75" customHeight="1">
      <c r="A3" s="16" t="s">
        <v>43</v>
      </c>
      <c r="B3" s="17"/>
      <c r="C3" s="18">
        <f>Sheet3!C18</f>
        <v>1139336</v>
      </c>
      <c r="D3" s="19">
        <f>Sheet3!D18</f>
        <v>1115273</v>
      </c>
      <c r="E3" s="20">
        <f>IF(D3=0,"-",((C3/D3)-1)*100)</f>
        <v>2.1575883214244307</v>
      </c>
      <c r="F3" s="18">
        <f>Sheet3!F18</f>
        <v>11529341</v>
      </c>
      <c r="G3" s="19">
        <f>Sheet3!G18</f>
        <v>10440154</v>
      </c>
      <c r="H3" s="21">
        <f>IF(G3=0,"-",((F3/G3)-1)*100)</f>
        <v>10.432671778596369</v>
      </c>
    </row>
    <row r="4" spans="1:8" ht="15.75" customHeight="1">
      <c r="A4" s="22"/>
      <c r="B4" s="23" t="s">
        <v>5</v>
      </c>
      <c r="C4" s="24">
        <f>Sheet3!C3</f>
        <v>147329</v>
      </c>
      <c r="D4" s="25">
        <f>Sheet3!D3</f>
        <v>182691</v>
      </c>
      <c r="E4" s="26">
        <f>IF(D4=0,"-",((C4/D4)-1)*100)</f>
        <v>-19.356180654766796</v>
      </c>
      <c r="F4" s="24">
        <f>Sheet3!F3</f>
        <v>1622122</v>
      </c>
      <c r="G4" s="25">
        <f>Sheet3!G3</f>
        <v>1695946</v>
      </c>
      <c r="H4" s="27">
        <f>IF(G4=0,"-",((F4/G4)-1)*100)</f>
        <v>-4.35296878556275</v>
      </c>
    </row>
    <row r="5" spans="1:8" ht="15.75">
      <c r="A5" s="22"/>
      <c r="B5" s="23" t="s">
        <v>41</v>
      </c>
      <c r="C5" s="24">
        <f>Sheet3!C4</f>
        <v>345004</v>
      </c>
      <c r="D5" s="25">
        <f>Sheet3!D4</f>
        <v>318599</v>
      </c>
      <c r="E5" s="26">
        <f>IF(D5=0,"-",((C5/D5)-1)*100)</f>
        <v>8.287847733357601</v>
      </c>
      <c r="F5" s="24">
        <f>Sheet3!F4</f>
        <v>3088189</v>
      </c>
      <c r="G5" s="25">
        <f>Sheet3!G4</f>
        <v>2860714</v>
      </c>
      <c r="H5" s="27">
        <f>IF(G5=0,"-",((F5/G5)-1)*100)</f>
        <v>7.951686187434315</v>
      </c>
    </row>
    <row r="6" spans="1:8" ht="15.75">
      <c r="A6" s="22"/>
      <c r="B6" s="23" t="s">
        <v>6</v>
      </c>
      <c r="C6" s="24">
        <f>Sheet3!C5</f>
        <v>359875</v>
      </c>
      <c r="D6" s="25">
        <f>Sheet3!D5</f>
        <v>351495</v>
      </c>
      <c r="E6" s="26">
        <f aca="true" t="shared" si="0" ref="E6:E11">IF(D6=0,"-",((C6/D6)-1)*100)</f>
        <v>2.3841021920653294</v>
      </c>
      <c r="F6" s="24">
        <f>Sheet3!F5</f>
        <v>3699518</v>
      </c>
      <c r="G6" s="25">
        <f>Sheet3!G5</f>
        <v>3215067</v>
      </c>
      <c r="H6" s="27">
        <f aca="true" t="shared" si="1" ref="H6:H11">IF(G6=0,"-",((F6/G6)-1)*100)</f>
        <v>15.068146324788877</v>
      </c>
    </row>
    <row r="7" spans="1:8" ht="15.75">
      <c r="A7" s="22"/>
      <c r="B7" s="23" t="s">
        <v>57</v>
      </c>
      <c r="C7" s="24">
        <f>Sheet3!C6</f>
        <v>71622</v>
      </c>
      <c r="D7" s="25">
        <f>Sheet3!D6</f>
        <v>47012</v>
      </c>
      <c r="E7" s="26">
        <f t="shared" si="0"/>
        <v>52.348336594911935</v>
      </c>
      <c r="F7" s="24">
        <f>Sheet3!F6</f>
        <v>685311</v>
      </c>
      <c r="G7" s="25">
        <f>Sheet3!G6</f>
        <v>406668</v>
      </c>
      <c r="H7" s="27">
        <f t="shared" si="1"/>
        <v>68.5185458408333</v>
      </c>
    </row>
    <row r="8" spans="1:8" ht="15.75">
      <c r="A8" s="22"/>
      <c r="B8" s="23" t="s">
        <v>7</v>
      </c>
      <c r="C8" s="24">
        <f>Sheet3!C7</f>
        <v>21616</v>
      </c>
      <c r="D8" s="25">
        <f>Sheet3!D7</f>
        <v>25819</v>
      </c>
      <c r="E8" s="26">
        <f t="shared" si="0"/>
        <v>-16.27870947751656</v>
      </c>
      <c r="F8" s="24">
        <f>Sheet3!F7</f>
        <v>282977</v>
      </c>
      <c r="G8" s="25">
        <f>Sheet3!G7</f>
        <v>278929</v>
      </c>
      <c r="H8" s="27">
        <f t="shared" si="1"/>
        <v>1.4512653757766225</v>
      </c>
    </row>
    <row r="9" spans="1:8" ht="15.75">
      <c r="A9" s="22"/>
      <c r="B9" s="23" t="s">
        <v>8</v>
      </c>
      <c r="C9" s="24">
        <f>Sheet3!C8</f>
        <v>18877</v>
      </c>
      <c r="D9" s="25">
        <f>Sheet3!D8</f>
        <v>16309</v>
      </c>
      <c r="E9" s="26">
        <f t="shared" si="0"/>
        <v>15.74590716782145</v>
      </c>
      <c r="F9" s="24">
        <f>Sheet3!F8</f>
        <v>211616</v>
      </c>
      <c r="G9" s="25">
        <f>Sheet3!G8</f>
        <v>177768</v>
      </c>
      <c r="H9" s="27">
        <f t="shared" si="1"/>
        <v>19.040547230097648</v>
      </c>
    </row>
    <row r="10" spans="1:8" ht="15.75">
      <c r="A10" s="22"/>
      <c r="B10" s="23" t="s">
        <v>9</v>
      </c>
      <c r="C10" s="24">
        <f>Sheet3!C9</f>
        <v>34905</v>
      </c>
      <c r="D10" s="25">
        <f>Sheet3!D9</f>
        <v>40896</v>
      </c>
      <c r="E10" s="26">
        <f t="shared" si="0"/>
        <v>-14.6493544600939</v>
      </c>
      <c r="F10" s="24">
        <f>Sheet3!F9</f>
        <v>467324</v>
      </c>
      <c r="G10" s="25">
        <f>Sheet3!G9</f>
        <v>523276</v>
      </c>
      <c r="H10" s="27">
        <f t="shared" si="1"/>
        <v>-10.692636390738352</v>
      </c>
    </row>
    <row r="11" spans="1:8" ht="15.75">
      <c r="A11" s="22"/>
      <c r="B11" s="23" t="s">
        <v>10</v>
      </c>
      <c r="C11" s="24">
        <f>Sheet3!C10</f>
        <v>18409</v>
      </c>
      <c r="D11" s="25">
        <f>Sheet3!D10</f>
        <v>16192</v>
      </c>
      <c r="E11" s="26">
        <f t="shared" si="0"/>
        <v>13.69194664031621</v>
      </c>
      <c r="F11" s="24">
        <f>Sheet3!F10</f>
        <v>199175</v>
      </c>
      <c r="G11" s="25">
        <f>Sheet3!G10</f>
        <v>154085</v>
      </c>
      <c r="H11" s="27">
        <f t="shared" si="1"/>
        <v>29.263069085245164</v>
      </c>
    </row>
    <row r="12" spans="1:8" ht="15.75">
      <c r="A12" s="22"/>
      <c r="B12" s="23" t="s">
        <v>11</v>
      </c>
      <c r="C12" s="24">
        <f>Sheet3!C11</f>
        <v>15094</v>
      </c>
      <c r="D12" s="25">
        <f>Sheet3!D11</f>
        <v>12820</v>
      </c>
      <c r="E12" s="26">
        <f aca="true" t="shared" si="2" ref="E12:E18">IF(D12=0,"-",((C12/D12)-1)*100)</f>
        <v>17.737909516380657</v>
      </c>
      <c r="F12" s="24">
        <f>Sheet3!F11</f>
        <v>149680</v>
      </c>
      <c r="G12" s="25">
        <f>Sheet3!G11</f>
        <v>154078</v>
      </c>
      <c r="H12" s="27">
        <f aca="true" t="shared" si="3" ref="H12:H18">IF(G12=0,"-",((F12/G12)-1)*100)</f>
        <v>-2.8543984215786855</v>
      </c>
    </row>
    <row r="13" spans="1:8" ht="15.75">
      <c r="A13" s="22"/>
      <c r="B13" s="23" t="s">
        <v>12</v>
      </c>
      <c r="C13" s="24">
        <f>Sheet3!C12</f>
        <v>41</v>
      </c>
      <c r="D13" s="25">
        <f>Sheet3!D12</f>
        <v>1</v>
      </c>
      <c r="E13" s="26">
        <f t="shared" si="2"/>
        <v>4000</v>
      </c>
      <c r="F13" s="24">
        <f>Sheet3!F12</f>
        <v>488</v>
      </c>
      <c r="G13" s="25">
        <f>Sheet3!G12</f>
        <v>278</v>
      </c>
      <c r="H13" s="27">
        <f t="shared" si="3"/>
        <v>75.53956834532374</v>
      </c>
    </row>
    <row r="14" spans="1:8" ht="15.75">
      <c r="A14" s="22"/>
      <c r="B14" s="23" t="s">
        <v>13</v>
      </c>
      <c r="C14" s="24">
        <f>Sheet3!C13</f>
        <v>36859</v>
      </c>
      <c r="D14" s="25">
        <f>Sheet3!D13</f>
        <v>33694</v>
      </c>
      <c r="E14" s="26">
        <f t="shared" si="2"/>
        <v>9.393363803644572</v>
      </c>
      <c r="F14" s="24">
        <f>Sheet3!F13</f>
        <v>388217</v>
      </c>
      <c r="G14" s="25">
        <f>Sheet3!G13</f>
        <v>341927</v>
      </c>
      <c r="H14" s="27">
        <f t="shared" si="3"/>
        <v>13.537977404533708</v>
      </c>
    </row>
    <row r="15" spans="1:8" ht="15.75">
      <c r="A15" s="22"/>
      <c r="B15" s="23" t="s">
        <v>14</v>
      </c>
      <c r="C15" s="24">
        <f>Sheet3!C14</f>
        <v>48577</v>
      </c>
      <c r="D15" s="25">
        <f>Sheet3!D14</f>
        <v>47602</v>
      </c>
      <c r="E15" s="26">
        <f t="shared" si="2"/>
        <v>2.048233267509758</v>
      </c>
      <c r="F15" s="24">
        <f>Sheet3!F14</f>
        <v>499699</v>
      </c>
      <c r="G15" s="25">
        <f>Sheet3!G14</f>
        <v>433462</v>
      </c>
      <c r="H15" s="27">
        <f t="shared" si="3"/>
        <v>15.28092427940626</v>
      </c>
    </row>
    <row r="16" spans="1:8" ht="15.75">
      <c r="A16" s="28"/>
      <c r="B16" s="23" t="s">
        <v>15</v>
      </c>
      <c r="C16" s="24">
        <f>Sheet3!C15</f>
        <v>2181</v>
      </c>
      <c r="D16" s="25">
        <f>Sheet3!D15</f>
        <v>1801</v>
      </c>
      <c r="E16" s="26">
        <f t="shared" si="2"/>
        <v>21.099389228206554</v>
      </c>
      <c r="F16" s="24">
        <f>Sheet3!F15</f>
        <v>20514</v>
      </c>
      <c r="G16" s="25">
        <f>Sheet3!G15</f>
        <v>16735</v>
      </c>
      <c r="H16" s="27">
        <f t="shared" si="3"/>
        <v>22.58141619360621</v>
      </c>
    </row>
    <row r="17" spans="1:8" ht="15.75">
      <c r="A17" s="28"/>
      <c r="B17" s="23" t="s">
        <v>52</v>
      </c>
      <c r="C17" s="24">
        <f>Sheet3!C16</f>
        <v>5421</v>
      </c>
      <c r="D17" s="25">
        <f>Sheet3!D16</f>
        <v>5605</v>
      </c>
      <c r="E17" s="26">
        <f>IF(D17=0,"-",((C17/D17)-1)*100)</f>
        <v>-3.2827832292595893</v>
      </c>
      <c r="F17" s="24">
        <f>Sheet3!F16</f>
        <v>55950</v>
      </c>
      <c r="G17" s="25">
        <f>Sheet3!G16</f>
        <v>55914</v>
      </c>
      <c r="H17" s="27">
        <f>IF(G17=0,"-",((F17/G17)-1)*100)</f>
        <v>0.06438459062130253</v>
      </c>
    </row>
    <row r="18" spans="1:8" ht="15.75">
      <c r="A18" s="29"/>
      <c r="B18" s="30" t="s">
        <v>44</v>
      </c>
      <c r="C18" s="24">
        <f>Sheet3!C17</f>
        <v>13526</v>
      </c>
      <c r="D18" s="25">
        <f>Sheet3!D17</f>
        <v>14737</v>
      </c>
      <c r="E18" s="26">
        <f t="shared" si="2"/>
        <v>-8.217411956300468</v>
      </c>
      <c r="F18" s="24">
        <f>Sheet3!F17</f>
        <v>158561</v>
      </c>
      <c r="G18" s="25">
        <f>Sheet3!G17</f>
        <v>125307</v>
      </c>
      <c r="H18" s="27">
        <f t="shared" si="3"/>
        <v>26.538022616453993</v>
      </c>
    </row>
    <row r="19" spans="1:8" ht="15.75" customHeight="1">
      <c r="A19" s="32" t="s">
        <v>45</v>
      </c>
      <c r="B19" s="17"/>
      <c r="C19" s="18">
        <f>Sheet3!C22</f>
        <v>53380</v>
      </c>
      <c r="D19" s="19">
        <f>Sheet3!D22</f>
        <v>41081</v>
      </c>
      <c r="E19" s="20">
        <f aca="true" t="shared" si="4" ref="E19:E39">IF(D19=0,"-",((C19/D19)-1)*100)</f>
        <v>29.93841435213358</v>
      </c>
      <c r="F19" s="18">
        <f>Sheet3!F22</f>
        <v>525012</v>
      </c>
      <c r="G19" s="19">
        <f>Sheet3!G22</f>
        <v>467842</v>
      </c>
      <c r="H19" s="21">
        <f aca="true" t="shared" si="5" ref="H19:H39">IF(G19=0,"-",((F19/G19)-1)*100)</f>
        <v>12.219937500267175</v>
      </c>
    </row>
    <row r="20" spans="1:8" ht="16.5" customHeight="1">
      <c r="A20" s="22"/>
      <c r="B20" s="23" t="s">
        <v>56</v>
      </c>
      <c r="C20" s="24">
        <f>Sheet3!C19</f>
        <v>41978</v>
      </c>
      <c r="D20" s="25">
        <f>Sheet3!D19</f>
        <v>35795</v>
      </c>
      <c r="E20" s="26">
        <f t="shared" si="4"/>
        <v>17.273362201424767</v>
      </c>
      <c r="F20" s="24">
        <f>Sheet3!F19</f>
        <v>442829</v>
      </c>
      <c r="G20" s="25">
        <f>Sheet3!G19</f>
        <v>405784</v>
      </c>
      <c r="H20" s="27">
        <f t="shared" si="5"/>
        <v>9.129241172643576</v>
      </c>
    </row>
    <row r="21" spans="1:8" ht="15.75">
      <c r="A21" s="22"/>
      <c r="B21" s="23" t="s">
        <v>18</v>
      </c>
      <c r="C21" s="24">
        <f>Sheet3!C20</f>
        <v>10721</v>
      </c>
      <c r="D21" s="25">
        <f>Sheet3!D20</f>
        <v>5286</v>
      </c>
      <c r="E21" s="26">
        <f>IF(D21=0,"-",((C21/D21)-1)*100)</f>
        <v>102.81876655315929</v>
      </c>
      <c r="F21" s="24">
        <f>Sheet3!F20</f>
        <v>80565</v>
      </c>
      <c r="G21" s="25">
        <f>Sheet3!G20</f>
        <v>62040</v>
      </c>
      <c r="H21" s="27">
        <f t="shared" si="5"/>
        <v>29.859767891682786</v>
      </c>
    </row>
    <row r="22" spans="1:8" ht="15.75">
      <c r="A22" s="33"/>
      <c r="B22" s="30" t="s">
        <v>46</v>
      </c>
      <c r="C22" s="24">
        <f>Sheet3!C21</f>
        <v>681</v>
      </c>
      <c r="D22" s="25">
        <f>Sheet3!D21</f>
        <v>0</v>
      </c>
      <c r="E22" s="26" t="str">
        <f>IF(D22=0,"-",((C22/D22)-1)*100)</f>
        <v>-</v>
      </c>
      <c r="F22" s="24">
        <f>Sheet3!F21</f>
        <v>1618</v>
      </c>
      <c r="G22" s="25">
        <f>Sheet3!G21</f>
        <v>18</v>
      </c>
      <c r="H22" s="27">
        <f t="shared" si="5"/>
        <v>8888.888888888889</v>
      </c>
    </row>
    <row r="23" spans="1:8" ht="15.75" customHeight="1">
      <c r="A23" s="16" t="s">
        <v>47</v>
      </c>
      <c r="B23" s="17"/>
      <c r="C23" s="18">
        <f>Sheet3!C31</f>
        <v>32887</v>
      </c>
      <c r="D23" s="19">
        <f>Sheet3!D31</f>
        <v>14582</v>
      </c>
      <c r="E23" s="20">
        <f t="shared" si="4"/>
        <v>125.5314771636264</v>
      </c>
      <c r="F23" s="18">
        <f>Sheet3!F31</f>
        <v>209958</v>
      </c>
      <c r="G23" s="19">
        <f>Sheet3!G31</f>
        <v>143861</v>
      </c>
      <c r="H23" s="21">
        <f t="shared" si="5"/>
        <v>45.94504417458518</v>
      </c>
    </row>
    <row r="24" spans="1:8" ht="16.5" customHeight="1">
      <c r="A24" s="63"/>
      <c r="B24" s="23" t="s">
        <v>21</v>
      </c>
      <c r="C24" s="24">
        <f>Sheet3!C23</f>
        <v>4826</v>
      </c>
      <c r="D24" s="25">
        <f>Sheet3!D23</f>
        <v>3752</v>
      </c>
      <c r="E24" s="26">
        <f t="shared" si="4"/>
        <v>28.624733475479736</v>
      </c>
      <c r="F24" s="24">
        <f>Sheet3!F23</f>
        <v>37728</v>
      </c>
      <c r="G24" s="25">
        <f>Sheet3!G23</f>
        <v>36271</v>
      </c>
      <c r="H24" s="27">
        <f t="shared" si="5"/>
        <v>4.016983264867258</v>
      </c>
    </row>
    <row r="25" spans="1:8" ht="15.75">
      <c r="A25" s="64"/>
      <c r="B25" s="23" t="s">
        <v>22</v>
      </c>
      <c r="C25" s="24">
        <f>Sheet3!C24</f>
        <v>7012</v>
      </c>
      <c r="D25" s="25">
        <f>Sheet3!D24</f>
        <v>4775</v>
      </c>
      <c r="E25" s="26">
        <f aca="true" t="shared" si="6" ref="E25:E31">IF(D25=0,"-",((C25/D25)-1)*100)</f>
        <v>46.84816753926702</v>
      </c>
      <c r="F25" s="24">
        <f>Sheet3!F24</f>
        <v>55588</v>
      </c>
      <c r="G25" s="25">
        <f>Sheet3!G24</f>
        <v>47038</v>
      </c>
      <c r="H25" s="27">
        <f t="shared" si="5"/>
        <v>18.176793231004716</v>
      </c>
    </row>
    <row r="26" spans="1:8" ht="15.75">
      <c r="A26" s="64"/>
      <c r="B26" s="23" t="s">
        <v>23</v>
      </c>
      <c r="C26" s="24">
        <f>Sheet3!C25</f>
        <v>2590</v>
      </c>
      <c r="D26" s="25">
        <f>Sheet3!D25</f>
        <v>0</v>
      </c>
      <c r="E26" s="26" t="str">
        <f t="shared" si="6"/>
        <v>-</v>
      </c>
      <c r="F26" s="24">
        <f>Sheet3!F25</f>
        <v>9127</v>
      </c>
      <c r="G26" s="25">
        <f>Sheet3!G25</f>
        <v>14</v>
      </c>
      <c r="H26" s="27">
        <f t="shared" si="5"/>
        <v>65092.857142857145</v>
      </c>
    </row>
    <row r="27" spans="1:8" ht="15.75">
      <c r="A27" s="64"/>
      <c r="B27" s="23" t="s">
        <v>24</v>
      </c>
      <c r="C27" s="24">
        <f>Sheet3!C26</f>
        <v>2861</v>
      </c>
      <c r="D27" s="25">
        <f>Sheet3!D26</f>
        <v>2589</v>
      </c>
      <c r="E27" s="26">
        <f t="shared" si="6"/>
        <v>10.505986867516427</v>
      </c>
      <c r="F27" s="24">
        <f>Sheet3!F26</f>
        <v>26264</v>
      </c>
      <c r="G27" s="25">
        <f>Sheet3!G26</f>
        <v>28486</v>
      </c>
      <c r="H27" s="27">
        <f t="shared" si="5"/>
        <v>-7.80032296566735</v>
      </c>
    </row>
    <row r="28" spans="1:8" ht="15.75">
      <c r="A28" s="64"/>
      <c r="B28" s="23" t="s">
        <v>25</v>
      </c>
      <c r="C28" s="24">
        <f>Sheet3!C27</f>
        <v>766</v>
      </c>
      <c r="D28" s="25">
        <f>Sheet3!D27</f>
        <v>0</v>
      </c>
      <c r="E28" s="26" t="str">
        <f t="shared" si="6"/>
        <v>-</v>
      </c>
      <c r="F28" s="24">
        <f>Sheet3!F27</f>
        <v>4887</v>
      </c>
      <c r="G28" s="25">
        <f>Sheet3!G27</f>
        <v>0</v>
      </c>
      <c r="H28" s="27" t="str">
        <f t="shared" si="5"/>
        <v>-</v>
      </c>
    </row>
    <row r="29" spans="1:8" ht="15.75">
      <c r="A29" s="64"/>
      <c r="B29" s="23" t="s">
        <v>55</v>
      </c>
      <c r="C29" s="24">
        <f>Sheet3!C28</f>
        <v>2402</v>
      </c>
      <c r="D29" s="25">
        <f>Sheet3!D28</f>
        <v>0</v>
      </c>
      <c r="E29" s="26" t="str">
        <f t="shared" si="6"/>
        <v>-</v>
      </c>
      <c r="F29" s="24">
        <f>Sheet3!F28</f>
        <v>12637</v>
      </c>
      <c r="G29" s="25">
        <f>Sheet3!G28</f>
        <v>0</v>
      </c>
      <c r="H29" s="27" t="str">
        <f t="shared" si="5"/>
        <v>-</v>
      </c>
    </row>
    <row r="30" spans="1:8" ht="15.75">
      <c r="A30" s="64"/>
      <c r="B30" s="23" t="s">
        <v>26</v>
      </c>
      <c r="C30" s="24">
        <f>Sheet3!C29</f>
        <v>6036</v>
      </c>
      <c r="D30" s="25">
        <f>Sheet3!D29</f>
        <v>3464</v>
      </c>
      <c r="E30" s="26">
        <f t="shared" si="6"/>
        <v>74.24942263279446</v>
      </c>
      <c r="F30" s="24">
        <f>Sheet3!F29</f>
        <v>34166</v>
      </c>
      <c r="G30" s="25">
        <f>Sheet3!G29</f>
        <v>28512</v>
      </c>
      <c r="H30" s="27">
        <f t="shared" si="5"/>
        <v>19.83024691358024</v>
      </c>
    </row>
    <row r="31" spans="1:8" ht="15.75">
      <c r="A31" s="36"/>
      <c r="B31" s="30" t="s">
        <v>48</v>
      </c>
      <c r="C31" s="24">
        <f>Sheet3!C30</f>
        <v>6394</v>
      </c>
      <c r="D31" s="25">
        <f>Sheet3!D30</f>
        <v>2</v>
      </c>
      <c r="E31" s="26">
        <f t="shared" si="6"/>
        <v>319600</v>
      </c>
      <c r="F31" s="24">
        <f>Sheet3!F30</f>
        <v>29561</v>
      </c>
      <c r="G31" s="25">
        <f>Sheet3!G30</f>
        <v>3540</v>
      </c>
      <c r="H31" s="27">
        <f t="shared" si="5"/>
        <v>735.0564971751412</v>
      </c>
    </row>
    <row r="32" spans="1:8" ht="16.5" customHeight="1">
      <c r="A32" s="16" t="s">
        <v>49</v>
      </c>
      <c r="B32" s="17"/>
      <c r="C32" s="18">
        <f>Sheet3!C36</f>
        <v>13103</v>
      </c>
      <c r="D32" s="19">
        <f>Sheet3!D36</f>
        <v>10166</v>
      </c>
      <c r="E32" s="20">
        <f t="shared" si="4"/>
        <v>28.89041904387173</v>
      </c>
      <c r="F32" s="18">
        <f>Sheet3!F36</f>
        <v>130232</v>
      </c>
      <c r="G32" s="19">
        <f>Sheet3!G36</f>
        <v>96354</v>
      </c>
      <c r="H32" s="21">
        <f t="shared" si="5"/>
        <v>35.15993108744837</v>
      </c>
    </row>
    <row r="33" spans="1:8" ht="16.5" customHeight="1">
      <c r="A33" s="22"/>
      <c r="B33" s="23" t="s">
        <v>29</v>
      </c>
      <c r="C33" s="24">
        <f>Sheet3!C32</f>
        <v>12054</v>
      </c>
      <c r="D33" s="25">
        <f>Sheet3!D32</f>
        <v>8828</v>
      </c>
      <c r="E33" s="26">
        <f t="shared" si="4"/>
        <v>36.54281830539195</v>
      </c>
      <c r="F33" s="24">
        <f>Sheet3!F32</f>
        <v>115518</v>
      </c>
      <c r="G33" s="25">
        <f>Sheet3!G32</f>
        <v>83951</v>
      </c>
      <c r="H33" s="27">
        <f t="shared" si="5"/>
        <v>37.60169622756131</v>
      </c>
    </row>
    <row r="34" spans="1:8" ht="15.75">
      <c r="A34" s="35"/>
      <c r="B34" s="23" t="s">
        <v>30</v>
      </c>
      <c r="C34" s="24">
        <f>Sheet3!C33</f>
        <v>305</v>
      </c>
      <c r="D34" s="25">
        <f>Sheet3!D33</f>
        <v>0</v>
      </c>
      <c r="E34" s="26" t="str">
        <f t="shared" si="4"/>
        <v>-</v>
      </c>
      <c r="F34" s="24">
        <f>Sheet3!F33</f>
        <v>873</v>
      </c>
      <c r="G34" s="25">
        <f>Sheet3!G33</f>
        <v>0</v>
      </c>
      <c r="H34" s="27" t="str">
        <f t="shared" si="5"/>
        <v>-</v>
      </c>
    </row>
    <row r="35" spans="1:8" ht="15.75">
      <c r="A35" s="35"/>
      <c r="B35" s="23" t="s">
        <v>31</v>
      </c>
      <c r="C35" s="24">
        <f>Sheet3!C34</f>
        <v>630</v>
      </c>
      <c r="D35" s="25">
        <f>Sheet3!D34</f>
        <v>1330</v>
      </c>
      <c r="E35" s="26">
        <f t="shared" si="4"/>
        <v>-52.63157894736843</v>
      </c>
      <c r="F35" s="24">
        <f>Sheet3!F34</f>
        <v>12832</v>
      </c>
      <c r="G35" s="25">
        <f>Sheet3!G34</f>
        <v>12247</v>
      </c>
      <c r="H35" s="27">
        <f t="shared" si="5"/>
        <v>4.776680003266098</v>
      </c>
    </row>
    <row r="36" spans="1:8" ht="15.75">
      <c r="A36" s="33"/>
      <c r="B36" s="30" t="s">
        <v>50</v>
      </c>
      <c r="C36" s="24">
        <f>Sheet3!C35</f>
        <v>114</v>
      </c>
      <c r="D36" s="25">
        <f>Sheet3!D35</f>
        <v>8</v>
      </c>
      <c r="E36" s="34">
        <f t="shared" si="4"/>
        <v>1325</v>
      </c>
      <c r="F36" s="24">
        <f>Sheet3!F35</f>
        <v>1009</v>
      </c>
      <c r="G36" s="25">
        <f>Sheet3!G35</f>
        <v>156</v>
      </c>
      <c r="H36" s="31">
        <f t="shared" si="5"/>
        <v>546.7948717948718</v>
      </c>
    </row>
    <row r="37" spans="1:8" ht="15.75">
      <c r="A37" s="37" t="s">
        <v>51</v>
      </c>
      <c r="B37" s="38"/>
      <c r="C37" s="50">
        <f>Sheet3!C39</f>
        <v>1105</v>
      </c>
      <c r="D37" s="51">
        <f>Sheet3!D39</f>
        <v>0</v>
      </c>
      <c r="E37" s="39" t="str">
        <f t="shared" si="4"/>
        <v>-</v>
      </c>
      <c r="F37" s="50">
        <f>Sheet3!F39</f>
        <v>2905</v>
      </c>
      <c r="G37" s="51">
        <f>Sheet3!G39</f>
        <v>11</v>
      </c>
      <c r="H37" s="40">
        <f t="shared" si="5"/>
        <v>26309.090909090908</v>
      </c>
    </row>
    <row r="38" spans="1:8" ht="15.75">
      <c r="A38" s="41" t="s">
        <v>54</v>
      </c>
      <c r="B38" s="38"/>
      <c r="C38" s="42">
        <f>Sheet3!C40</f>
        <v>1496</v>
      </c>
      <c r="D38" s="43">
        <f>Sheet3!D40</f>
        <v>146</v>
      </c>
      <c r="E38" s="44">
        <f t="shared" si="4"/>
        <v>924.6575342465753</v>
      </c>
      <c r="F38" s="42">
        <f>Sheet3!F40</f>
        <v>4588</v>
      </c>
      <c r="G38" s="43">
        <f>Sheet3!G40</f>
        <v>1361</v>
      </c>
      <c r="H38" s="45">
        <f t="shared" si="5"/>
        <v>237.10506980161648</v>
      </c>
    </row>
    <row r="39" spans="1:8" s="49" customFormat="1" ht="15.75">
      <c r="A39" s="37" t="s">
        <v>36</v>
      </c>
      <c r="B39" s="46"/>
      <c r="C39" s="47">
        <f>Sheet3!C41</f>
        <v>1241307</v>
      </c>
      <c r="D39" s="48">
        <f>Sheet3!D41</f>
        <v>1181248</v>
      </c>
      <c r="E39" s="39">
        <f t="shared" si="4"/>
        <v>5.0843683968142095</v>
      </c>
      <c r="F39" s="47">
        <f>Sheet3!F41</f>
        <v>12402036</v>
      </c>
      <c r="G39" s="48">
        <f>Sheet3!G41</f>
        <v>11149583</v>
      </c>
      <c r="H39" s="40">
        <f t="shared" si="5"/>
        <v>11.233182442787326</v>
      </c>
    </row>
    <row r="40" ht="15.75">
      <c r="A40" s="52" t="s">
        <v>69</v>
      </c>
    </row>
    <row r="41" spans="1:6" ht="15" customHeight="1">
      <c r="A41" s="65" t="s">
        <v>70</v>
      </c>
      <c r="B41" s="65"/>
      <c r="C41" s="65"/>
      <c r="D41" s="65"/>
      <c r="E41" s="65"/>
      <c r="F41" s="65"/>
    </row>
  </sheetData>
  <sheetProtection/>
  <mergeCells count="4">
    <mergeCell ref="A1:H1"/>
    <mergeCell ref="A2:B2"/>
    <mergeCell ref="A24:A30"/>
    <mergeCell ref="A41:F41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2016-11-18T03:33:24Z</cp:lastPrinted>
  <dcterms:created xsi:type="dcterms:W3CDTF">2000-09-20T06:55:14Z</dcterms:created>
  <dcterms:modified xsi:type="dcterms:W3CDTF">2016-11-21T05:37:01Z</dcterms:modified>
  <cp:category/>
  <cp:version/>
  <cp:contentType/>
  <cp:contentStatus/>
</cp:coreProperties>
</file>