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'月刊用格式'!$A$1:$H$43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<sst xmlns="http://schemas.openxmlformats.org/spreadsheetml/2006/main" count="100" uniqueCount="75">
  <si>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</si>
  <si>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</si>
  <si>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</si>
  <si>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</si>
  <si>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</si>
  <si>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</si>
  <si>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</si>
  <si>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</si>
  <si>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</si>
  <si>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</si>
  <si>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</si>
  <si>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</si>
  <si>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</si>
  <si>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</si>
  <si>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</si>
  <si>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</si>
  <si>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</si>
  <si>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</si>
  <si>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</si>
  <si>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</si>
  <si>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</si>
  <si>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</si>
  <si>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</si>
  <si>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</si>
  <si>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</si>
  <si>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</si>
  <si>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</si>
  <si>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</si>
  <si>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</si>
  <si>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</si>
  <si>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</si>
  <si>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</si>
  <si>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</si>
  <si>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</si>
  <si>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</si>
  <si>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</si>
  <si>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</si>
  <si>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</si>
  <si>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</si>
  <si>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</si>
  <si>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</si>
  <si>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</si>
  <si>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</si>
  <si>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</si>
  <si>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</si>
  <si>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</si>
  <si>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</si>
  <si>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</si>
  <si>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</si>
  <si>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</si>
  <si>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</si>
  <si>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</si>
  <si>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</si>
  <si>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</si>
  <si>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</si>
  <si>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</si>
  <si>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</si>
  <si>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</si>
  <si>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</si>
  <si>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</si>
  <si>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</si>
  <si>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</si>
  <si>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</si>
  <si>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</si>
  <si>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</si>
  <si>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</si>
  <si>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106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</si>
  <si>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</si>
  <si>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</si>
  <si>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十</t>
  </si>
  <si>
    <t>October</t>
  </si>
  <si>
    <t>10</t>
  </si>
  <si>
    <t>阿拉伯聯合大公國 United Arab Emirates</t>
  </si>
  <si>
    <t>註2: 資料來源:內政部移民署提供。</t>
  </si>
  <si>
    <t>註1: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</si>
</sst>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66</v>
      </c>
    </row>
    <row r="3" ht="15.75">
      <c r="A3" t="s">
        <v>37</v>
      </c>
    </row>
    <row r="4" ht="15.75">
      <c r="A4" t="s">
        <v>60</v>
      </c>
    </row>
    <row r="5" ht="15.75">
      <c r="A5" t="s">
        <v>69</v>
      </c>
    </row>
    <row r="6" ht="15.75">
      <c r="A6" t="s">
        <v>70</v>
      </c>
    </row>
    <row r="8" ht="15.75">
      <c r="A8" t="s">
        <v>61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3"/>
  <sheetViews>
    <sheetView view="pageBreakPreview" zoomScaleSheetLayoutView="100" zoomScalePageLayoutView="0" workbookViewId="0" topLeftCell="A25">
      <selection activeCell="B11" sqref="B11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106年10月及1至10月中華民國國民出國人數及成長率－按目的地分
Table 2-2 Outbound Departures of Nationals of the Republic
of China by Destination, October &amp; January-October, 2017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106年10月October, 2017</v>
      </c>
      <c r="D2" s="4" t="str">
        <f>Sheet1!A1-1&amp;"年"&amp;Sheet1!A9&amp;"月"&amp;Sheet1!A6&amp;", "&amp;Sheet1!A1-1+1911</f>
        <v>105年10月October, 2016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106年1-10月
Jan.-Oct., 
2017</v>
      </c>
      <c r="G2" s="4" t="str">
        <f>Sheet1!A1-1&amp;"年"&amp;Sheet1!A8&amp;"-"&amp;Sheet1!A9&amp;"月
"&amp;MID(Sheet1!A4,1,3)&amp;".-"&amp;MID(Sheet1!A6,1,3)&amp;".,
 "&amp;Sheet1!A1-1+1911</f>
        <v>105年1-10月
Jan.-Oct.,
 2016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158145</v>
      </c>
      <c r="D3" s="7">
        <v>147329</v>
      </c>
      <c r="E3" s="8">
        <f aca="true" t="shared" si="0" ref="E3:E43">IF(D3=0,"-",((C3/D3)-1)*100)</f>
        <v>7.341392393893931</v>
      </c>
      <c r="F3" s="7">
        <v>1489934</v>
      </c>
      <c r="G3" s="7">
        <v>1622122</v>
      </c>
      <c r="H3" s="8">
        <f aca="true" t="shared" si="1" ref="H3:H43">IF(G3=0,"-",((F3/G3)-1)*100)</f>
        <v>-8.149078799251841</v>
      </c>
    </row>
    <row r="4" spans="1:8" ht="15.75">
      <c r="A4" s="56"/>
      <c r="B4" s="6" t="s">
        <v>41</v>
      </c>
      <c r="C4" s="7">
        <v>363094</v>
      </c>
      <c r="D4" s="7">
        <v>345004</v>
      </c>
      <c r="E4" s="8">
        <f t="shared" si="0"/>
        <v>5.243417467623557</v>
      </c>
      <c r="F4" s="7">
        <v>3296406</v>
      </c>
      <c r="G4" s="7">
        <v>3088189</v>
      </c>
      <c r="H4" s="8">
        <f t="shared" si="1"/>
        <v>6.742365833179242</v>
      </c>
    </row>
    <row r="5" spans="1:8" ht="15.75">
      <c r="A5" s="56"/>
      <c r="B5" s="6" t="s">
        <v>6</v>
      </c>
      <c r="C5" s="7">
        <v>422446</v>
      </c>
      <c r="D5" s="7">
        <v>359875</v>
      </c>
      <c r="E5" s="8">
        <f t="shared" si="0"/>
        <v>17.38687044112539</v>
      </c>
      <c r="F5" s="7">
        <v>3928027</v>
      </c>
      <c r="G5" s="7">
        <v>3699518</v>
      </c>
      <c r="H5" s="8">
        <f t="shared" si="1"/>
        <v>6.1767235623667816</v>
      </c>
    </row>
    <row r="6" spans="1:8" ht="15.75">
      <c r="A6" s="56"/>
      <c r="B6" s="6" t="s">
        <v>62</v>
      </c>
      <c r="C6" s="7">
        <v>78031</v>
      </c>
      <c r="D6" s="7">
        <v>71622</v>
      </c>
      <c r="E6" s="8">
        <f t="shared" si="0"/>
        <v>8.948367819943591</v>
      </c>
      <c r="F6" s="7">
        <v>742550</v>
      </c>
      <c r="G6" s="7">
        <v>685311</v>
      </c>
      <c r="H6" s="8">
        <f t="shared" si="1"/>
        <v>8.352266343309832</v>
      </c>
    </row>
    <row r="7" spans="1:8" ht="15.75">
      <c r="A7" s="56"/>
      <c r="B7" s="6" t="s">
        <v>7</v>
      </c>
      <c r="C7" s="7">
        <v>27297</v>
      </c>
      <c r="D7" s="7">
        <v>21616</v>
      </c>
      <c r="E7" s="8">
        <f t="shared" si="0"/>
        <v>26.28145817912657</v>
      </c>
      <c r="F7" s="7">
        <v>286115</v>
      </c>
      <c r="G7" s="7">
        <v>282977</v>
      </c>
      <c r="H7" s="8">
        <f t="shared" si="1"/>
        <v>1.1089240468306505</v>
      </c>
    </row>
    <row r="8" spans="1:8" ht="15.75">
      <c r="A8" s="56"/>
      <c r="B8" s="6" t="s">
        <v>8</v>
      </c>
      <c r="C8" s="7">
        <v>29551</v>
      </c>
      <c r="D8" s="7">
        <v>18877</v>
      </c>
      <c r="E8" s="8">
        <f t="shared" si="0"/>
        <v>56.54500185410818</v>
      </c>
      <c r="F8" s="7">
        <v>257568</v>
      </c>
      <c r="G8" s="7">
        <v>211616</v>
      </c>
      <c r="H8" s="8">
        <f t="shared" si="1"/>
        <v>21.714804173597457</v>
      </c>
    </row>
    <row r="9" spans="1:8" ht="15.75">
      <c r="A9" s="56"/>
      <c r="B9" s="6" t="s">
        <v>9</v>
      </c>
      <c r="C9" s="7">
        <v>47854</v>
      </c>
      <c r="D9" s="7">
        <v>34905</v>
      </c>
      <c r="E9" s="8">
        <f t="shared" si="0"/>
        <v>37.097836986105136</v>
      </c>
      <c r="F9" s="7">
        <v>462451</v>
      </c>
      <c r="G9" s="7">
        <v>467324</v>
      </c>
      <c r="H9" s="8">
        <f t="shared" si="1"/>
        <v>-1.0427455041898126</v>
      </c>
    </row>
    <row r="10" spans="1:8" ht="15.75">
      <c r="A10" s="56"/>
      <c r="B10" s="6" t="s">
        <v>10</v>
      </c>
      <c r="C10" s="7">
        <v>20289</v>
      </c>
      <c r="D10" s="7">
        <v>18409</v>
      </c>
      <c r="E10" s="8">
        <f t="shared" si="0"/>
        <v>10.212396110598077</v>
      </c>
      <c r="F10" s="7">
        <v>204820</v>
      </c>
      <c r="G10" s="7">
        <v>199175</v>
      </c>
      <c r="H10" s="8">
        <f t="shared" si="1"/>
        <v>2.8341910380318858</v>
      </c>
    </row>
    <row r="11" spans="1:8" ht="15.75">
      <c r="A11" s="56"/>
      <c r="B11" s="6" t="s">
        <v>11</v>
      </c>
      <c r="C11" s="7">
        <v>13360</v>
      </c>
      <c r="D11" s="7">
        <v>15094</v>
      </c>
      <c r="E11" s="8">
        <f t="shared" si="0"/>
        <v>-11.488008480190803</v>
      </c>
      <c r="F11" s="7">
        <v>158204</v>
      </c>
      <c r="G11" s="7">
        <v>149680</v>
      </c>
      <c r="H11" s="8">
        <f t="shared" si="1"/>
        <v>5.694815606627479</v>
      </c>
    </row>
    <row r="12" spans="1:8" ht="15.75">
      <c r="A12" s="56"/>
      <c r="B12" s="6" t="s">
        <v>12</v>
      </c>
      <c r="C12" s="7">
        <v>45</v>
      </c>
      <c r="D12" s="7">
        <v>41</v>
      </c>
      <c r="E12" s="8">
        <f t="shared" si="0"/>
        <v>9.756097560975618</v>
      </c>
      <c r="F12" s="7">
        <v>713</v>
      </c>
      <c r="G12" s="7">
        <v>488</v>
      </c>
      <c r="H12" s="8">
        <f t="shared" si="1"/>
        <v>46.106557377049185</v>
      </c>
    </row>
    <row r="13" spans="1:8" ht="15.75">
      <c r="A13" s="56"/>
      <c r="B13" s="6" t="s">
        <v>13</v>
      </c>
      <c r="C13" s="7">
        <v>49707</v>
      </c>
      <c r="D13" s="7">
        <v>36859</v>
      </c>
      <c r="E13" s="8">
        <f t="shared" si="0"/>
        <v>34.85715836023766</v>
      </c>
      <c r="F13" s="7">
        <v>469209</v>
      </c>
      <c r="G13" s="7">
        <v>388217</v>
      </c>
      <c r="H13" s="8">
        <f t="shared" si="1"/>
        <v>20.862558826635613</v>
      </c>
    </row>
    <row r="14" spans="1:8" ht="15.75">
      <c r="A14" s="56"/>
      <c r="B14" s="6" t="s">
        <v>14</v>
      </c>
      <c r="C14" s="7">
        <v>48013</v>
      </c>
      <c r="D14" s="7">
        <v>48577</v>
      </c>
      <c r="E14" s="8">
        <f t="shared" si="0"/>
        <v>-1.161043292092967</v>
      </c>
      <c r="F14" s="7">
        <v>493297</v>
      </c>
      <c r="G14" s="7">
        <v>499699</v>
      </c>
      <c r="H14" s="8">
        <f t="shared" si="1"/>
        <v>-1.2811712651015883</v>
      </c>
    </row>
    <row r="15" spans="1:8" ht="15.75">
      <c r="A15" s="56"/>
      <c r="B15" s="6" t="s">
        <v>15</v>
      </c>
      <c r="C15" s="7">
        <v>2484</v>
      </c>
      <c r="D15" s="7">
        <v>2181</v>
      </c>
      <c r="E15" s="8">
        <f t="shared" si="0"/>
        <v>13.892709766162303</v>
      </c>
      <c r="F15" s="7">
        <v>21647</v>
      </c>
      <c r="G15" s="7">
        <v>20514</v>
      </c>
      <c r="H15" s="8">
        <f t="shared" si="1"/>
        <v>5.523057424198119</v>
      </c>
    </row>
    <row r="16" spans="1:8" ht="15.75">
      <c r="A16" s="56"/>
      <c r="B16" s="6" t="s">
        <v>53</v>
      </c>
      <c r="C16" s="7">
        <v>7766</v>
      </c>
      <c r="D16" s="7">
        <v>5421</v>
      </c>
      <c r="E16" s="8">
        <f t="shared" si="0"/>
        <v>43.257701531082816</v>
      </c>
      <c r="F16" s="7">
        <v>67289</v>
      </c>
      <c r="G16" s="7">
        <v>55950</v>
      </c>
      <c r="H16" s="8">
        <f t="shared" si="1"/>
        <v>20.266309204647005</v>
      </c>
    </row>
    <row r="17" spans="1:8" ht="15.75">
      <c r="A17" s="56"/>
      <c r="B17" s="6" t="s">
        <v>72</v>
      </c>
      <c r="C17" s="7">
        <v>5612</v>
      </c>
      <c r="D17" s="7">
        <v>4700</v>
      </c>
      <c r="E17" s="8">
        <f t="shared" si="0"/>
        <v>19.404255319148934</v>
      </c>
      <c r="F17" s="7">
        <v>58607</v>
      </c>
      <c r="G17" s="7">
        <v>70773</v>
      </c>
      <c r="H17" s="8">
        <f t="shared" si="1"/>
        <v>-17.19017139304537</v>
      </c>
    </row>
    <row r="18" spans="1:8" ht="15.75" customHeight="1">
      <c r="A18" s="56"/>
      <c r="B18" s="6" t="s">
        <v>63</v>
      </c>
      <c r="C18" s="7">
        <v>6346</v>
      </c>
      <c r="D18" s="7">
        <v>4674</v>
      </c>
      <c r="E18" s="8">
        <f t="shared" si="0"/>
        <v>35.77235772357723</v>
      </c>
      <c r="F18" s="7">
        <v>51803</v>
      </c>
      <c r="G18" s="7">
        <v>61758</v>
      </c>
      <c r="H18" s="8">
        <f t="shared" si="1"/>
        <v>-16.119369150555396</v>
      </c>
    </row>
    <row r="19" spans="1:8" ht="16.5" customHeight="1">
      <c r="A19" s="56"/>
      <c r="B19" s="6" t="s">
        <v>16</v>
      </c>
      <c r="C19" s="7">
        <v>5009</v>
      </c>
      <c r="D19" s="7">
        <v>4152</v>
      </c>
      <c r="E19" s="8">
        <f t="shared" si="0"/>
        <v>20.640655105973018</v>
      </c>
      <c r="F19" s="7">
        <v>52041</v>
      </c>
      <c r="G19" s="7">
        <v>26030</v>
      </c>
      <c r="H19" s="8">
        <f t="shared" si="1"/>
        <v>99.92700729927006</v>
      </c>
    </row>
    <row r="20" spans="1:8" ht="15.75">
      <c r="A20" s="56"/>
      <c r="B20" s="6" t="s">
        <v>17</v>
      </c>
      <c r="C20" s="7">
        <v>1285049</v>
      </c>
      <c r="D20" s="7">
        <v>1139336</v>
      </c>
      <c r="E20" s="8">
        <f t="shared" si="0"/>
        <v>12.789291306515382</v>
      </c>
      <c r="F20" s="7">
        <v>12040681</v>
      </c>
      <c r="G20" s="7">
        <v>11529341</v>
      </c>
      <c r="H20" s="8">
        <f t="shared" si="1"/>
        <v>4.43511905840932</v>
      </c>
    </row>
    <row r="21" spans="1:8" ht="16.5" customHeight="1">
      <c r="A21" s="56" t="s">
        <v>1</v>
      </c>
      <c r="B21" s="6" t="s">
        <v>67</v>
      </c>
      <c r="C21" s="7">
        <v>48604</v>
      </c>
      <c r="D21" s="7">
        <v>41978</v>
      </c>
      <c r="E21" s="8">
        <f t="shared" si="0"/>
        <v>15.784458525894518</v>
      </c>
      <c r="F21" s="7">
        <v>489844</v>
      </c>
      <c r="G21" s="7">
        <v>442829</v>
      </c>
      <c r="H21" s="8">
        <f t="shared" si="1"/>
        <v>10.616965013583112</v>
      </c>
    </row>
    <row r="22" spans="1:8" ht="15.75" customHeight="1">
      <c r="A22" s="56"/>
      <c r="B22" s="6" t="s">
        <v>18</v>
      </c>
      <c r="C22" s="7">
        <v>12714</v>
      </c>
      <c r="D22" s="7">
        <v>10721</v>
      </c>
      <c r="E22" s="8">
        <f t="shared" si="0"/>
        <v>18.589683798153157</v>
      </c>
      <c r="F22" s="7">
        <v>98379</v>
      </c>
      <c r="G22" s="7">
        <v>80565</v>
      </c>
      <c r="H22" s="8">
        <f t="shared" si="1"/>
        <v>22.111338670638613</v>
      </c>
    </row>
    <row r="23" spans="1:8" ht="16.5" customHeight="1">
      <c r="A23" s="56"/>
      <c r="B23" s="6" t="s">
        <v>19</v>
      </c>
      <c r="C23" s="7">
        <v>766</v>
      </c>
      <c r="D23" s="7">
        <v>681</v>
      </c>
      <c r="E23" s="8">
        <f t="shared" si="0"/>
        <v>12.481644640234958</v>
      </c>
      <c r="F23" s="7">
        <v>6671</v>
      </c>
      <c r="G23" s="7">
        <v>1618</v>
      </c>
      <c r="H23" s="8">
        <f t="shared" si="1"/>
        <v>312.29913473423983</v>
      </c>
    </row>
    <row r="24" spans="1:8" ht="15.75">
      <c r="A24" s="56"/>
      <c r="B24" s="6" t="s">
        <v>20</v>
      </c>
      <c r="C24" s="7">
        <v>62084</v>
      </c>
      <c r="D24" s="7">
        <v>53380</v>
      </c>
      <c r="E24" s="8">
        <f t="shared" si="0"/>
        <v>16.30573248407643</v>
      </c>
      <c r="F24" s="7">
        <v>594894</v>
      </c>
      <c r="G24" s="7">
        <v>525012</v>
      </c>
      <c r="H24" s="8">
        <f t="shared" si="1"/>
        <v>13.310552901647954</v>
      </c>
    </row>
    <row r="25" spans="1:8" ht="16.5" customHeight="1">
      <c r="A25" s="56" t="s">
        <v>2</v>
      </c>
      <c r="B25" s="6" t="s">
        <v>21</v>
      </c>
      <c r="C25" s="7">
        <v>5905</v>
      </c>
      <c r="D25" s="7">
        <v>4826</v>
      </c>
      <c r="E25" s="8">
        <f t="shared" si="0"/>
        <v>22.3580605055947</v>
      </c>
      <c r="F25" s="7">
        <v>57789</v>
      </c>
      <c r="G25" s="7">
        <v>37728</v>
      </c>
      <c r="H25" s="8">
        <f t="shared" si="1"/>
        <v>53.172709923664115</v>
      </c>
    </row>
    <row r="26" spans="1:8" ht="15.75">
      <c r="A26" s="56"/>
      <c r="B26" s="6" t="s">
        <v>22</v>
      </c>
      <c r="C26" s="7">
        <v>9291</v>
      </c>
      <c r="D26" s="7">
        <v>7012</v>
      </c>
      <c r="E26" s="8">
        <f t="shared" si="0"/>
        <v>32.50142612664004</v>
      </c>
      <c r="F26" s="7">
        <v>82925</v>
      </c>
      <c r="G26" s="7">
        <v>55588</v>
      </c>
      <c r="H26" s="8">
        <f t="shared" si="1"/>
        <v>49.177880118011075</v>
      </c>
    </row>
    <row r="27" spans="1:8" ht="15.75">
      <c r="A27" s="56"/>
      <c r="B27" s="6" t="s">
        <v>23</v>
      </c>
      <c r="C27" s="7">
        <v>5709</v>
      </c>
      <c r="D27" s="7">
        <v>2590</v>
      </c>
      <c r="E27" s="8">
        <f t="shared" si="0"/>
        <v>120.42471042471044</v>
      </c>
      <c r="F27" s="7">
        <v>41791</v>
      </c>
      <c r="G27" s="7">
        <v>9127</v>
      </c>
      <c r="H27" s="8">
        <f t="shared" si="1"/>
        <v>357.8832036813849</v>
      </c>
    </row>
    <row r="28" spans="1:8" ht="15.75">
      <c r="A28" s="56"/>
      <c r="B28" s="6" t="s">
        <v>24</v>
      </c>
      <c r="C28" s="7">
        <v>5885</v>
      </c>
      <c r="D28" s="7">
        <v>2861</v>
      </c>
      <c r="E28" s="8">
        <f t="shared" si="0"/>
        <v>105.69730863334499</v>
      </c>
      <c r="F28" s="7">
        <v>57473</v>
      </c>
      <c r="G28" s="7">
        <v>26264</v>
      </c>
      <c r="H28" s="8">
        <f t="shared" si="1"/>
        <v>118.82805360950348</v>
      </c>
    </row>
    <row r="29" spans="1:8" ht="15.75">
      <c r="A29" s="56"/>
      <c r="B29" s="6" t="s">
        <v>25</v>
      </c>
      <c r="C29" s="7">
        <v>1545</v>
      </c>
      <c r="D29" s="7">
        <v>766</v>
      </c>
      <c r="E29" s="8">
        <f t="shared" si="0"/>
        <v>101.69712793733683</v>
      </c>
      <c r="F29" s="7">
        <v>14646</v>
      </c>
      <c r="G29" s="7">
        <v>4887</v>
      </c>
      <c r="H29" s="8">
        <f t="shared" si="1"/>
        <v>199.69306322897484</v>
      </c>
    </row>
    <row r="30" spans="1:8" ht="15.75">
      <c r="A30" s="56"/>
      <c r="B30" s="6" t="s">
        <v>64</v>
      </c>
      <c r="C30" s="7">
        <v>4013</v>
      </c>
      <c r="D30" s="7">
        <v>2402</v>
      </c>
      <c r="E30" s="8">
        <f t="shared" si="0"/>
        <v>67.0691090757702</v>
      </c>
      <c r="F30" s="7">
        <v>39637</v>
      </c>
      <c r="G30" s="7">
        <v>12637</v>
      </c>
      <c r="H30" s="8">
        <f t="shared" si="1"/>
        <v>213.6583049774472</v>
      </c>
    </row>
    <row r="31" spans="1:8" ht="15.75" customHeight="1">
      <c r="A31" s="56"/>
      <c r="B31" s="6" t="s">
        <v>26</v>
      </c>
      <c r="C31" s="7">
        <v>7287</v>
      </c>
      <c r="D31" s="7">
        <v>6036</v>
      </c>
      <c r="E31" s="8">
        <f t="shared" si="0"/>
        <v>20.725646123260443</v>
      </c>
      <c r="F31" s="7">
        <v>50561</v>
      </c>
      <c r="G31" s="7">
        <v>34166</v>
      </c>
      <c r="H31" s="8">
        <f t="shared" si="1"/>
        <v>47.986302171749685</v>
      </c>
    </row>
    <row r="32" spans="1:8" ht="16.5" customHeight="1">
      <c r="A32" s="56"/>
      <c r="B32" s="6" t="s">
        <v>27</v>
      </c>
      <c r="C32" s="7">
        <v>10764</v>
      </c>
      <c r="D32" s="7">
        <v>6394</v>
      </c>
      <c r="E32" s="8">
        <f t="shared" si="0"/>
        <v>68.34532374100719</v>
      </c>
      <c r="F32" s="7">
        <v>88912</v>
      </c>
      <c r="G32" s="7">
        <v>29561</v>
      </c>
      <c r="H32" s="8">
        <f t="shared" si="1"/>
        <v>200.7746693278306</v>
      </c>
    </row>
    <row r="33" spans="1:8" ht="15.75">
      <c r="A33" s="56"/>
      <c r="B33" s="6" t="s">
        <v>28</v>
      </c>
      <c r="C33" s="7">
        <v>50399</v>
      </c>
      <c r="D33" s="7">
        <v>32887</v>
      </c>
      <c r="E33" s="8">
        <f t="shared" si="0"/>
        <v>53.2490041657798</v>
      </c>
      <c r="F33" s="7">
        <v>433734</v>
      </c>
      <c r="G33" s="7">
        <v>209958</v>
      </c>
      <c r="H33" s="8">
        <f t="shared" si="1"/>
        <v>106.58131626325265</v>
      </c>
    </row>
    <row r="34" spans="1:8" ht="16.5" customHeight="1">
      <c r="A34" s="56" t="s">
        <v>3</v>
      </c>
      <c r="B34" s="6" t="s">
        <v>29</v>
      </c>
      <c r="C34" s="7">
        <v>14966</v>
      </c>
      <c r="D34" s="7">
        <v>12054</v>
      </c>
      <c r="E34" s="8">
        <f t="shared" si="0"/>
        <v>24.15795586527294</v>
      </c>
      <c r="F34" s="7">
        <v>138281</v>
      </c>
      <c r="G34" s="7">
        <v>115518</v>
      </c>
      <c r="H34" s="8">
        <f t="shared" si="1"/>
        <v>19.70515417510692</v>
      </c>
    </row>
    <row r="35" spans="1:8" ht="15.75">
      <c r="A35" s="56"/>
      <c r="B35" s="6" t="s">
        <v>30</v>
      </c>
      <c r="C35" s="7">
        <v>457</v>
      </c>
      <c r="D35" s="7">
        <v>305</v>
      </c>
      <c r="E35" s="8">
        <f t="shared" si="0"/>
        <v>49.8360655737705</v>
      </c>
      <c r="F35" s="7">
        <v>3590</v>
      </c>
      <c r="G35" s="7">
        <v>873</v>
      </c>
      <c r="H35" s="8">
        <f t="shared" si="1"/>
        <v>311.22565864833905</v>
      </c>
    </row>
    <row r="36" spans="1:8" ht="16.5" customHeight="1">
      <c r="A36" s="56"/>
      <c r="B36" s="6" t="s">
        <v>31</v>
      </c>
      <c r="C36" s="7">
        <v>804</v>
      </c>
      <c r="D36" s="7">
        <v>630</v>
      </c>
      <c r="E36" s="8">
        <f t="shared" si="0"/>
        <v>27.61904761904761</v>
      </c>
      <c r="F36" s="7">
        <v>8368</v>
      </c>
      <c r="G36" s="7">
        <v>12832</v>
      </c>
      <c r="H36" s="8">
        <f t="shared" si="1"/>
        <v>-34.78802992518703</v>
      </c>
    </row>
    <row r="37" spans="1:8" ht="19.5" customHeight="1">
      <c r="A37" s="56"/>
      <c r="B37" s="10" t="s">
        <v>32</v>
      </c>
      <c r="C37" s="7">
        <v>183</v>
      </c>
      <c r="D37" s="7">
        <v>114</v>
      </c>
      <c r="E37" s="8">
        <f t="shared" si="0"/>
        <v>60.52631578947369</v>
      </c>
      <c r="F37" s="7">
        <v>1483</v>
      </c>
      <c r="G37" s="7">
        <v>1009</v>
      </c>
      <c r="H37" s="8">
        <f t="shared" si="1"/>
        <v>46.977205153617454</v>
      </c>
    </row>
    <row r="38" spans="1:8" ht="19.5" customHeight="1">
      <c r="A38" s="56"/>
      <c r="B38" s="10" t="s">
        <v>33</v>
      </c>
      <c r="C38" s="7">
        <v>16410</v>
      </c>
      <c r="D38" s="7">
        <v>13103</v>
      </c>
      <c r="E38" s="8">
        <f t="shared" si="0"/>
        <v>25.238495001144766</v>
      </c>
      <c r="F38" s="7">
        <v>151722</v>
      </c>
      <c r="G38" s="7">
        <v>130232</v>
      </c>
      <c r="H38" s="8">
        <f t="shared" si="1"/>
        <v>16.501320719945944</v>
      </c>
    </row>
    <row r="39" spans="1:8" ht="19.5" customHeight="1">
      <c r="A39" s="57" t="s">
        <v>4</v>
      </c>
      <c r="B39" s="9" t="s">
        <v>40</v>
      </c>
      <c r="C39" s="7">
        <v>407</v>
      </c>
      <c r="D39" s="7">
        <v>511</v>
      </c>
      <c r="E39" s="8">
        <f t="shared" si="0"/>
        <v>-20.352250489236788</v>
      </c>
      <c r="F39" s="7">
        <v>2757</v>
      </c>
      <c r="G39" s="7">
        <v>966</v>
      </c>
      <c r="H39" s="8">
        <f t="shared" si="1"/>
        <v>185.40372670807454</v>
      </c>
    </row>
    <row r="40" spans="1:8" ht="15.75">
      <c r="A40" s="57"/>
      <c r="B40" s="9" t="s">
        <v>34</v>
      </c>
      <c r="C40" s="7">
        <v>1297</v>
      </c>
      <c r="D40" s="7">
        <v>594</v>
      </c>
      <c r="E40" s="8">
        <f t="shared" si="0"/>
        <v>118.35016835016833</v>
      </c>
      <c r="F40" s="7">
        <v>11098</v>
      </c>
      <c r="G40" s="7">
        <v>1939</v>
      </c>
      <c r="H40" s="8">
        <f t="shared" si="1"/>
        <v>472.3568849922641</v>
      </c>
    </row>
    <row r="41" spans="1:8" ht="15.75">
      <c r="A41" s="58"/>
      <c r="B41" s="10" t="s">
        <v>35</v>
      </c>
      <c r="C41" s="7">
        <v>1704</v>
      </c>
      <c r="D41" s="7">
        <v>1105</v>
      </c>
      <c r="E41" s="8">
        <f t="shared" si="0"/>
        <v>54.2081447963801</v>
      </c>
      <c r="F41" s="7">
        <v>13855</v>
      </c>
      <c r="G41" s="7">
        <v>2905</v>
      </c>
      <c r="H41" s="8">
        <f t="shared" si="1"/>
        <v>376.93631669535284</v>
      </c>
    </row>
    <row r="42" spans="1:8" ht="15.75">
      <c r="A42" s="52"/>
      <c r="B42" s="6" t="s">
        <v>65</v>
      </c>
      <c r="C42" s="7">
        <v>436</v>
      </c>
      <c r="D42" s="7">
        <v>1496</v>
      </c>
      <c r="E42" s="8">
        <f t="shared" si="0"/>
        <v>-70.85561497326202</v>
      </c>
      <c r="F42" s="7">
        <v>5328</v>
      </c>
      <c r="G42" s="7">
        <v>4588</v>
      </c>
      <c r="H42" s="8">
        <f t="shared" si="1"/>
        <v>16.129032258064523</v>
      </c>
    </row>
    <row r="43" spans="1:8" ht="15.75">
      <c r="A43" s="53"/>
      <c r="B43" s="6" t="s">
        <v>36</v>
      </c>
      <c r="C43" s="7">
        <v>1416082</v>
      </c>
      <c r="D43" s="7">
        <v>1241307</v>
      </c>
      <c r="E43" s="8">
        <f t="shared" si="0"/>
        <v>14.079917377409457</v>
      </c>
      <c r="F43" s="7">
        <v>13240214</v>
      </c>
      <c r="G43" s="7">
        <v>12402036</v>
      </c>
      <c r="H43" s="8">
        <f t="shared" si="1"/>
        <v>6.758390315912655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tabSelected="1" view="pageBreakPreview" zoomScaleSheetLayoutView="100" zoomScalePageLayoutView="0" workbookViewId="0" topLeftCell="A31">
      <selection activeCell="A43" sqref="A43:F43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106年10月及1至10月中華民國國民出國人數及成長率－按目的地分
Table 2-2 Outbound Departures of Nationals of the Republic
of China by Destination, October &amp; January-October, 2017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106年10月October, 2017</v>
      </c>
      <c r="D2" s="49" t="str">
        <f>Sheet3!D2</f>
        <v>105年10月October, 2016</v>
      </c>
      <c r="E2" s="50" t="s">
        <v>58</v>
      </c>
      <c r="F2" s="49" t="str">
        <f>Sheet3!F2</f>
        <v>106年1-10月
Jan.-Oct., 
2017</v>
      </c>
      <c r="G2" s="49" t="str">
        <f>Sheet3!G2</f>
        <v>105年1-10月
Jan.-Oct.,
 2016</v>
      </c>
      <c r="H2" s="50" t="s">
        <v>58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1285049</v>
      </c>
      <c r="D3" s="17">
        <f>Sheet3!D20</f>
        <v>1139336</v>
      </c>
      <c r="E3" s="18">
        <f>IF(D3=0,"-",((C3/D3)-1)*100)</f>
        <v>12.789291306515382</v>
      </c>
      <c r="F3" s="16">
        <f>Sheet3!F20</f>
        <v>12040681</v>
      </c>
      <c r="G3" s="17">
        <f>Sheet3!G20</f>
        <v>11529341</v>
      </c>
      <c r="H3" s="19">
        <f>IF(G3=0,"-",((F3/G3)-1)*100)</f>
        <v>4.43511905840932</v>
      </c>
    </row>
    <row r="4" spans="1:8" ht="15.75" customHeight="1">
      <c r="A4" s="20"/>
      <c r="B4" s="21" t="s">
        <v>5</v>
      </c>
      <c r="C4" s="22">
        <f>Sheet3!C3</f>
        <v>158145</v>
      </c>
      <c r="D4" s="23">
        <f>Sheet3!D3</f>
        <v>147329</v>
      </c>
      <c r="E4" s="24">
        <f>IF(D4=0,"-",((C4/D4)-1)*100)</f>
        <v>7.341392393893931</v>
      </c>
      <c r="F4" s="22">
        <f>Sheet3!F3</f>
        <v>1489934</v>
      </c>
      <c r="G4" s="23">
        <f>Sheet3!G3</f>
        <v>1622122</v>
      </c>
      <c r="H4" s="25">
        <f>IF(G4=0,"-",((F4/G4)-1)*100)</f>
        <v>-8.149078799251841</v>
      </c>
    </row>
    <row r="5" spans="1:8" ht="15.75">
      <c r="A5" s="20"/>
      <c r="B5" s="21" t="s">
        <v>41</v>
      </c>
      <c r="C5" s="22">
        <f>Sheet3!C4</f>
        <v>363094</v>
      </c>
      <c r="D5" s="23">
        <f>Sheet3!D4</f>
        <v>345004</v>
      </c>
      <c r="E5" s="24">
        <f>IF(D5=0,"-",((C5/D5)-1)*100)</f>
        <v>5.243417467623557</v>
      </c>
      <c r="F5" s="22">
        <f>Sheet3!F4</f>
        <v>3296406</v>
      </c>
      <c r="G5" s="23">
        <f>Sheet3!G4</f>
        <v>3088189</v>
      </c>
      <c r="H5" s="25">
        <f>IF(G5=0,"-",((F5/G5)-1)*100)</f>
        <v>6.742365833179242</v>
      </c>
    </row>
    <row r="6" spans="1:8" ht="15.75">
      <c r="A6" s="20"/>
      <c r="B6" s="21" t="s">
        <v>6</v>
      </c>
      <c r="C6" s="22">
        <f>Sheet3!C5</f>
        <v>422446</v>
      </c>
      <c r="D6" s="23">
        <f>Sheet3!D5</f>
        <v>359875</v>
      </c>
      <c r="E6" s="24">
        <f aca="true" t="shared" si="0" ref="E6:E11">IF(D6=0,"-",((C6/D6)-1)*100)</f>
        <v>17.38687044112539</v>
      </c>
      <c r="F6" s="22">
        <f>Sheet3!F5</f>
        <v>3928027</v>
      </c>
      <c r="G6" s="23">
        <f>Sheet3!G5</f>
        <v>3699518</v>
      </c>
      <c r="H6" s="25">
        <f aca="true" t="shared" si="1" ref="H6:H11">IF(G6=0,"-",((F6/G6)-1)*100)</f>
        <v>6.1767235623667816</v>
      </c>
    </row>
    <row r="7" spans="1:8" ht="15.75">
      <c r="A7" s="20"/>
      <c r="B7" s="21" t="s">
        <v>57</v>
      </c>
      <c r="C7" s="22">
        <f>Sheet3!C6</f>
        <v>78031</v>
      </c>
      <c r="D7" s="23">
        <f>Sheet3!D6</f>
        <v>71622</v>
      </c>
      <c r="E7" s="24">
        <f t="shared" si="0"/>
        <v>8.948367819943591</v>
      </c>
      <c r="F7" s="22">
        <f>Sheet3!F6</f>
        <v>742550</v>
      </c>
      <c r="G7" s="23">
        <f>Sheet3!G6</f>
        <v>685311</v>
      </c>
      <c r="H7" s="25">
        <f t="shared" si="1"/>
        <v>8.352266343309832</v>
      </c>
    </row>
    <row r="8" spans="1:8" ht="15.75">
      <c r="A8" s="20"/>
      <c r="B8" s="21" t="s">
        <v>7</v>
      </c>
      <c r="C8" s="22">
        <f>Sheet3!C7</f>
        <v>27297</v>
      </c>
      <c r="D8" s="23">
        <f>Sheet3!D7</f>
        <v>21616</v>
      </c>
      <c r="E8" s="24">
        <f t="shared" si="0"/>
        <v>26.28145817912657</v>
      </c>
      <c r="F8" s="22">
        <f>Sheet3!F7</f>
        <v>286115</v>
      </c>
      <c r="G8" s="23">
        <f>Sheet3!G7</f>
        <v>282977</v>
      </c>
      <c r="H8" s="25">
        <f t="shared" si="1"/>
        <v>1.1089240468306505</v>
      </c>
    </row>
    <row r="9" spans="1:8" ht="15.75">
      <c r="A9" s="20"/>
      <c r="B9" s="21" t="s">
        <v>8</v>
      </c>
      <c r="C9" s="22">
        <f>Sheet3!C8</f>
        <v>29551</v>
      </c>
      <c r="D9" s="23">
        <f>Sheet3!D8</f>
        <v>18877</v>
      </c>
      <c r="E9" s="24">
        <f t="shared" si="0"/>
        <v>56.54500185410818</v>
      </c>
      <c r="F9" s="22">
        <f>Sheet3!F8</f>
        <v>257568</v>
      </c>
      <c r="G9" s="23">
        <f>Sheet3!G8</f>
        <v>211616</v>
      </c>
      <c r="H9" s="25">
        <f t="shared" si="1"/>
        <v>21.714804173597457</v>
      </c>
    </row>
    <row r="10" spans="1:8" ht="15.75">
      <c r="A10" s="20"/>
      <c r="B10" s="21" t="s">
        <v>9</v>
      </c>
      <c r="C10" s="22">
        <f>Sheet3!C9</f>
        <v>47854</v>
      </c>
      <c r="D10" s="23">
        <f>Sheet3!D9</f>
        <v>34905</v>
      </c>
      <c r="E10" s="24">
        <f t="shared" si="0"/>
        <v>37.097836986105136</v>
      </c>
      <c r="F10" s="22">
        <f>Sheet3!F9</f>
        <v>462451</v>
      </c>
      <c r="G10" s="23">
        <f>Sheet3!G9</f>
        <v>467324</v>
      </c>
      <c r="H10" s="25">
        <f t="shared" si="1"/>
        <v>-1.0427455041898126</v>
      </c>
    </row>
    <row r="11" spans="1:8" ht="15.75">
      <c r="A11" s="20"/>
      <c r="B11" s="21" t="s">
        <v>10</v>
      </c>
      <c r="C11" s="22">
        <f>Sheet3!C10</f>
        <v>20289</v>
      </c>
      <c r="D11" s="23">
        <f>Sheet3!D10</f>
        <v>18409</v>
      </c>
      <c r="E11" s="24">
        <f t="shared" si="0"/>
        <v>10.212396110598077</v>
      </c>
      <c r="F11" s="22">
        <f>Sheet3!F10</f>
        <v>204820</v>
      </c>
      <c r="G11" s="23">
        <f>Sheet3!G10</f>
        <v>199175</v>
      </c>
      <c r="H11" s="25">
        <f t="shared" si="1"/>
        <v>2.8341910380318858</v>
      </c>
    </row>
    <row r="12" spans="1:8" ht="15.75">
      <c r="A12" s="20"/>
      <c r="B12" s="21" t="s">
        <v>11</v>
      </c>
      <c r="C12" s="22">
        <f>Sheet3!C11</f>
        <v>13360</v>
      </c>
      <c r="D12" s="23">
        <f>Sheet3!D11</f>
        <v>15094</v>
      </c>
      <c r="E12" s="24">
        <f aca="true" t="shared" si="2" ref="E12:E20">IF(D12=0,"-",((C12/D12)-1)*100)</f>
        <v>-11.488008480190803</v>
      </c>
      <c r="F12" s="22">
        <f>Sheet3!F11</f>
        <v>158204</v>
      </c>
      <c r="G12" s="23">
        <f>Sheet3!G11</f>
        <v>149680</v>
      </c>
      <c r="H12" s="25">
        <f aca="true" t="shared" si="3" ref="H12:H20">IF(G12=0,"-",((F12/G12)-1)*100)</f>
        <v>5.694815606627479</v>
      </c>
    </row>
    <row r="13" spans="1:8" ht="15.75">
      <c r="A13" s="20"/>
      <c r="B13" s="21" t="s">
        <v>12</v>
      </c>
      <c r="C13" s="22">
        <f>Sheet3!C12</f>
        <v>45</v>
      </c>
      <c r="D13" s="23">
        <f>Sheet3!D12</f>
        <v>41</v>
      </c>
      <c r="E13" s="24">
        <f t="shared" si="2"/>
        <v>9.756097560975618</v>
      </c>
      <c r="F13" s="22">
        <f>Sheet3!F12</f>
        <v>713</v>
      </c>
      <c r="G13" s="23">
        <f>Sheet3!G12</f>
        <v>488</v>
      </c>
      <c r="H13" s="25">
        <f t="shared" si="3"/>
        <v>46.106557377049185</v>
      </c>
    </row>
    <row r="14" spans="1:8" ht="15.75">
      <c r="A14" s="20"/>
      <c r="B14" s="21" t="s">
        <v>13</v>
      </c>
      <c r="C14" s="22">
        <f>Sheet3!C13</f>
        <v>49707</v>
      </c>
      <c r="D14" s="23">
        <f>Sheet3!D13</f>
        <v>36859</v>
      </c>
      <c r="E14" s="24">
        <f t="shared" si="2"/>
        <v>34.85715836023766</v>
      </c>
      <c r="F14" s="22">
        <f>Sheet3!F13</f>
        <v>469209</v>
      </c>
      <c r="G14" s="23">
        <f>Sheet3!G13</f>
        <v>388217</v>
      </c>
      <c r="H14" s="25">
        <f t="shared" si="3"/>
        <v>20.862558826635613</v>
      </c>
    </row>
    <row r="15" spans="1:8" ht="15.75">
      <c r="A15" s="20"/>
      <c r="B15" s="21" t="s">
        <v>14</v>
      </c>
      <c r="C15" s="22">
        <f>Sheet3!C14</f>
        <v>48013</v>
      </c>
      <c r="D15" s="23">
        <f>Sheet3!D14</f>
        <v>48577</v>
      </c>
      <c r="E15" s="24">
        <f t="shared" si="2"/>
        <v>-1.161043292092967</v>
      </c>
      <c r="F15" s="22">
        <f>Sheet3!F14</f>
        <v>493297</v>
      </c>
      <c r="G15" s="23">
        <f>Sheet3!G14</f>
        <v>499699</v>
      </c>
      <c r="H15" s="25">
        <f t="shared" si="3"/>
        <v>-1.2811712651015883</v>
      </c>
    </row>
    <row r="16" spans="1:8" ht="15.75">
      <c r="A16" s="26"/>
      <c r="B16" s="21" t="s">
        <v>15</v>
      </c>
      <c r="C16" s="22">
        <f>Sheet3!C15</f>
        <v>2484</v>
      </c>
      <c r="D16" s="23">
        <f>Sheet3!D15</f>
        <v>2181</v>
      </c>
      <c r="E16" s="24">
        <f t="shared" si="2"/>
        <v>13.892709766162303</v>
      </c>
      <c r="F16" s="22">
        <f>Sheet3!F15</f>
        <v>21647</v>
      </c>
      <c r="G16" s="23">
        <f>Sheet3!G15</f>
        <v>20514</v>
      </c>
      <c r="H16" s="25">
        <f t="shared" si="3"/>
        <v>5.523057424198119</v>
      </c>
    </row>
    <row r="17" spans="1:8" ht="15.75">
      <c r="A17" s="26"/>
      <c r="B17" s="21" t="s">
        <v>52</v>
      </c>
      <c r="C17" s="22">
        <f>Sheet3!C16</f>
        <v>7766</v>
      </c>
      <c r="D17" s="23">
        <f>Sheet3!D16</f>
        <v>5421</v>
      </c>
      <c r="E17" s="24">
        <f>IF(D17=0,"-",((C17/D17)-1)*100)</f>
        <v>43.257701531082816</v>
      </c>
      <c r="F17" s="22">
        <f>Sheet3!F16</f>
        <v>67289</v>
      </c>
      <c r="G17" s="23">
        <f>Sheet3!G16</f>
        <v>55950</v>
      </c>
      <c r="H17" s="25">
        <f>IF(G17=0,"-",((F17/G17)-1)*100)</f>
        <v>20.266309204647005</v>
      </c>
    </row>
    <row r="18" spans="1:8" ht="15.75">
      <c r="A18" s="26"/>
      <c r="B18" s="21" t="s">
        <v>68</v>
      </c>
      <c r="C18" s="22">
        <f>Sheet3!C17</f>
        <v>5612</v>
      </c>
      <c r="D18" s="23">
        <f>Sheet3!D17</f>
        <v>4700</v>
      </c>
      <c r="E18" s="24">
        <f>IF(D18=0,"-",((C18/D18)-1)*100)</f>
        <v>19.404255319148934</v>
      </c>
      <c r="F18" s="22">
        <f>Sheet3!F17</f>
        <v>58607</v>
      </c>
      <c r="G18" s="23">
        <f>Sheet3!G17</f>
        <v>70773</v>
      </c>
      <c r="H18" s="25">
        <f>IF(G18=0,"-",((F18/G18)-1)*100)</f>
        <v>-17.19017139304537</v>
      </c>
    </row>
    <row r="19" spans="1:8" ht="15.75">
      <c r="A19" s="26"/>
      <c r="B19" s="21" t="s">
        <v>59</v>
      </c>
      <c r="C19" s="22">
        <f>Sheet3!C18</f>
        <v>6346</v>
      </c>
      <c r="D19" s="23">
        <f>Sheet3!D18</f>
        <v>4674</v>
      </c>
      <c r="E19" s="24">
        <f>IF(D19=0,"-",((C19/D19)-1)*100)</f>
        <v>35.77235772357723</v>
      </c>
      <c r="F19" s="22">
        <f>Sheet3!F18</f>
        <v>51803</v>
      </c>
      <c r="G19" s="23">
        <f>Sheet3!G18</f>
        <v>61758</v>
      </c>
      <c r="H19" s="25">
        <f>IF(G19=0,"-",((F19/G19)-1)*100)</f>
        <v>-16.119369150555396</v>
      </c>
    </row>
    <row r="20" spans="1:8" ht="15.75">
      <c r="A20" s="27"/>
      <c r="B20" s="28" t="s">
        <v>44</v>
      </c>
      <c r="C20" s="22">
        <f>Sheet3!C19</f>
        <v>5009</v>
      </c>
      <c r="D20" s="23">
        <f>Sheet3!D19</f>
        <v>4152</v>
      </c>
      <c r="E20" s="24">
        <f t="shared" si="2"/>
        <v>20.640655105973018</v>
      </c>
      <c r="F20" s="22">
        <f>Sheet3!F19</f>
        <v>52041</v>
      </c>
      <c r="G20" s="23">
        <f>Sheet3!G19</f>
        <v>26030</v>
      </c>
      <c r="H20" s="25">
        <f t="shared" si="3"/>
        <v>99.92700729927006</v>
      </c>
    </row>
    <row r="21" spans="1:8" ht="15.75" customHeight="1">
      <c r="A21" s="30" t="s">
        <v>45</v>
      </c>
      <c r="B21" s="15"/>
      <c r="C21" s="16">
        <f>Sheet3!C24</f>
        <v>62084</v>
      </c>
      <c r="D21" s="17">
        <f>Sheet3!D24</f>
        <v>53380</v>
      </c>
      <c r="E21" s="18">
        <f aca="true" t="shared" si="4" ref="E21:E41">IF(D21=0,"-",((C21/D21)-1)*100)</f>
        <v>16.30573248407643</v>
      </c>
      <c r="F21" s="16">
        <f>Sheet3!F24</f>
        <v>594894</v>
      </c>
      <c r="G21" s="17">
        <f>Sheet3!G24</f>
        <v>525012</v>
      </c>
      <c r="H21" s="19">
        <f aca="true" t="shared" si="5" ref="H21:H41">IF(G21=0,"-",((F21/G21)-1)*100)</f>
        <v>13.310552901647954</v>
      </c>
    </row>
    <row r="22" spans="1:8" ht="16.5" customHeight="1">
      <c r="A22" s="20"/>
      <c r="B22" s="21" t="s">
        <v>56</v>
      </c>
      <c r="C22" s="22">
        <f>Sheet3!C21</f>
        <v>48604</v>
      </c>
      <c r="D22" s="23">
        <f>Sheet3!D21</f>
        <v>41978</v>
      </c>
      <c r="E22" s="24">
        <f t="shared" si="4"/>
        <v>15.784458525894518</v>
      </c>
      <c r="F22" s="22">
        <f>Sheet3!F21</f>
        <v>489844</v>
      </c>
      <c r="G22" s="23">
        <f>Sheet3!G21</f>
        <v>442829</v>
      </c>
      <c r="H22" s="25">
        <f t="shared" si="5"/>
        <v>10.616965013583112</v>
      </c>
    </row>
    <row r="23" spans="1:8" ht="15.75">
      <c r="A23" s="20"/>
      <c r="B23" s="21" t="s">
        <v>18</v>
      </c>
      <c r="C23" s="22">
        <f>Sheet3!C22</f>
        <v>12714</v>
      </c>
      <c r="D23" s="23">
        <f>Sheet3!D22</f>
        <v>10721</v>
      </c>
      <c r="E23" s="24">
        <f>IF(D23=0,"-",((C23/D23)-1)*100)</f>
        <v>18.589683798153157</v>
      </c>
      <c r="F23" s="22">
        <f>Sheet3!F22</f>
        <v>98379</v>
      </c>
      <c r="G23" s="23">
        <f>Sheet3!G22</f>
        <v>80565</v>
      </c>
      <c r="H23" s="25">
        <f t="shared" si="5"/>
        <v>22.111338670638613</v>
      </c>
    </row>
    <row r="24" spans="1:8" ht="15.75">
      <c r="A24" s="31"/>
      <c r="B24" s="28" t="s">
        <v>46</v>
      </c>
      <c r="C24" s="22">
        <f>Sheet3!C23</f>
        <v>766</v>
      </c>
      <c r="D24" s="23">
        <f>Sheet3!D23</f>
        <v>681</v>
      </c>
      <c r="E24" s="24">
        <f>IF(D24=0,"-",((C24/D24)-1)*100)</f>
        <v>12.481644640234958</v>
      </c>
      <c r="F24" s="22">
        <f>Sheet3!F23</f>
        <v>6671</v>
      </c>
      <c r="G24" s="23">
        <f>Sheet3!G23</f>
        <v>1618</v>
      </c>
      <c r="H24" s="25">
        <f t="shared" si="5"/>
        <v>312.29913473423983</v>
      </c>
    </row>
    <row r="25" spans="1:8" ht="15.75" customHeight="1">
      <c r="A25" s="14" t="s">
        <v>47</v>
      </c>
      <c r="B25" s="15"/>
      <c r="C25" s="16">
        <f>Sheet3!C33</f>
        <v>50399</v>
      </c>
      <c r="D25" s="17">
        <f>Sheet3!D33</f>
        <v>32887</v>
      </c>
      <c r="E25" s="18">
        <f t="shared" si="4"/>
        <v>53.2490041657798</v>
      </c>
      <c r="F25" s="16">
        <f>Sheet3!F33</f>
        <v>433734</v>
      </c>
      <c r="G25" s="17">
        <f>Sheet3!G33</f>
        <v>209958</v>
      </c>
      <c r="H25" s="19">
        <f t="shared" si="5"/>
        <v>106.58131626325265</v>
      </c>
    </row>
    <row r="26" spans="1:8" ht="16.5" customHeight="1">
      <c r="A26" s="65"/>
      <c r="B26" s="21" t="s">
        <v>21</v>
      </c>
      <c r="C26" s="22">
        <f>Sheet3!C25</f>
        <v>5905</v>
      </c>
      <c r="D26" s="23">
        <f>Sheet3!D25</f>
        <v>4826</v>
      </c>
      <c r="E26" s="24">
        <f t="shared" si="4"/>
        <v>22.3580605055947</v>
      </c>
      <c r="F26" s="22">
        <f>Sheet3!F25</f>
        <v>57789</v>
      </c>
      <c r="G26" s="23">
        <f>Sheet3!G25</f>
        <v>37728</v>
      </c>
      <c r="H26" s="25">
        <f t="shared" si="5"/>
        <v>53.172709923664115</v>
      </c>
    </row>
    <row r="27" spans="1:8" ht="15.75">
      <c r="A27" s="66"/>
      <c r="B27" s="21" t="s">
        <v>22</v>
      </c>
      <c r="C27" s="22">
        <f>Sheet3!C26</f>
        <v>9291</v>
      </c>
      <c r="D27" s="23">
        <f>Sheet3!D26</f>
        <v>7012</v>
      </c>
      <c r="E27" s="24">
        <f aca="true" t="shared" si="6" ref="E27:E33">IF(D27=0,"-",((C27/D27)-1)*100)</f>
        <v>32.50142612664004</v>
      </c>
      <c r="F27" s="22">
        <f>Sheet3!F26</f>
        <v>82925</v>
      </c>
      <c r="G27" s="23">
        <f>Sheet3!G26</f>
        <v>55588</v>
      </c>
      <c r="H27" s="25">
        <f t="shared" si="5"/>
        <v>49.177880118011075</v>
      </c>
    </row>
    <row r="28" spans="1:8" ht="15.75">
      <c r="A28" s="66"/>
      <c r="B28" s="21" t="s">
        <v>23</v>
      </c>
      <c r="C28" s="22">
        <f>Sheet3!C27</f>
        <v>5709</v>
      </c>
      <c r="D28" s="23">
        <f>Sheet3!D27</f>
        <v>2590</v>
      </c>
      <c r="E28" s="24">
        <f t="shared" si="6"/>
        <v>120.42471042471044</v>
      </c>
      <c r="F28" s="22">
        <f>Sheet3!F27</f>
        <v>41791</v>
      </c>
      <c r="G28" s="23">
        <f>Sheet3!G27</f>
        <v>9127</v>
      </c>
      <c r="H28" s="25">
        <f t="shared" si="5"/>
        <v>357.8832036813849</v>
      </c>
    </row>
    <row r="29" spans="1:8" ht="15.75">
      <c r="A29" s="66"/>
      <c r="B29" s="21" t="s">
        <v>24</v>
      </c>
      <c r="C29" s="22">
        <f>Sheet3!C28</f>
        <v>5885</v>
      </c>
      <c r="D29" s="23">
        <f>Sheet3!D28</f>
        <v>2861</v>
      </c>
      <c r="E29" s="24">
        <f t="shared" si="6"/>
        <v>105.69730863334499</v>
      </c>
      <c r="F29" s="22">
        <f>Sheet3!F28</f>
        <v>57473</v>
      </c>
      <c r="G29" s="23">
        <f>Sheet3!G28</f>
        <v>26264</v>
      </c>
      <c r="H29" s="25">
        <f t="shared" si="5"/>
        <v>118.82805360950348</v>
      </c>
    </row>
    <row r="30" spans="1:8" ht="15.75">
      <c r="A30" s="66"/>
      <c r="B30" s="21" t="s">
        <v>25</v>
      </c>
      <c r="C30" s="22">
        <f>Sheet3!C29</f>
        <v>1545</v>
      </c>
      <c r="D30" s="23">
        <f>Sheet3!D29</f>
        <v>766</v>
      </c>
      <c r="E30" s="24">
        <f t="shared" si="6"/>
        <v>101.69712793733683</v>
      </c>
      <c r="F30" s="22">
        <f>Sheet3!F29</f>
        <v>14646</v>
      </c>
      <c r="G30" s="23">
        <f>Sheet3!G29</f>
        <v>4887</v>
      </c>
      <c r="H30" s="25">
        <f t="shared" si="5"/>
        <v>199.69306322897484</v>
      </c>
    </row>
    <row r="31" spans="1:8" ht="15.75">
      <c r="A31" s="66"/>
      <c r="B31" s="21" t="s">
        <v>55</v>
      </c>
      <c r="C31" s="22">
        <f>Sheet3!C30</f>
        <v>4013</v>
      </c>
      <c r="D31" s="23">
        <f>Sheet3!D30</f>
        <v>2402</v>
      </c>
      <c r="E31" s="24">
        <f t="shared" si="6"/>
        <v>67.0691090757702</v>
      </c>
      <c r="F31" s="22">
        <f>Sheet3!F30</f>
        <v>39637</v>
      </c>
      <c r="G31" s="23">
        <f>Sheet3!G30</f>
        <v>12637</v>
      </c>
      <c r="H31" s="25">
        <f t="shared" si="5"/>
        <v>213.6583049774472</v>
      </c>
    </row>
    <row r="32" spans="1:8" ht="15.75">
      <c r="A32" s="66"/>
      <c r="B32" s="21" t="s">
        <v>26</v>
      </c>
      <c r="C32" s="22">
        <f>Sheet3!C31</f>
        <v>7287</v>
      </c>
      <c r="D32" s="23">
        <f>Sheet3!D31</f>
        <v>6036</v>
      </c>
      <c r="E32" s="24">
        <f t="shared" si="6"/>
        <v>20.725646123260443</v>
      </c>
      <c r="F32" s="22">
        <f>Sheet3!F31</f>
        <v>50561</v>
      </c>
      <c r="G32" s="23">
        <f>Sheet3!G31</f>
        <v>34166</v>
      </c>
      <c r="H32" s="25">
        <f t="shared" si="5"/>
        <v>47.986302171749685</v>
      </c>
    </row>
    <row r="33" spans="1:8" ht="15.75">
      <c r="A33" s="34"/>
      <c r="B33" s="28" t="s">
        <v>48</v>
      </c>
      <c r="C33" s="22">
        <f>Sheet3!C32</f>
        <v>10764</v>
      </c>
      <c r="D33" s="23">
        <f>Sheet3!D32</f>
        <v>6394</v>
      </c>
      <c r="E33" s="24">
        <f t="shared" si="6"/>
        <v>68.34532374100719</v>
      </c>
      <c r="F33" s="22">
        <f>Sheet3!F32</f>
        <v>88912</v>
      </c>
      <c r="G33" s="23">
        <f>Sheet3!G32</f>
        <v>29561</v>
      </c>
      <c r="H33" s="25">
        <f t="shared" si="5"/>
        <v>200.7746693278306</v>
      </c>
    </row>
    <row r="34" spans="1:8" ht="16.5" customHeight="1">
      <c r="A34" s="14" t="s">
        <v>49</v>
      </c>
      <c r="B34" s="15"/>
      <c r="C34" s="16">
        <f>Sheet3!C38</f>
        <v>16410</v>
      </c>
      <c r="D34" s="17">
        <f>Sheet3!D38</f>
        <v>13103</v>
      </c>
      <c r="E34" s="18">
        <f t="shared" si="4"/>
        <v>25.238495001144766</v>
      </c>
      <c r="F34" s="16">
        <f>Sheet3!F38</f>
        <v>151722</v>
      </c>
      <c r="G34" s="17">
        <f>Sheet3!G38</f>
        <v>130232</v>
      </c>
      <c r="H34" s="19">
        <f t="shared" si="5"/>
        <v>16.501320719945944</v>
      </c>
    </row>
    <row r="35" spans="1:8" ht="16.5" customHeight="1">
      <c r="A35" s="20"/>
      <c r="B35" s="21" t="s">
        <v>29</v>
      </c>
      <c r="C35" s="22">
        <f>Sheet3!C34</f>
        <v>14966</v>
      </c>
      <c r="D35" s="23">
        <f>Sheet3!D34</f>
        <v>12054</v>
      </c>
      <c r="E35" s="24">
        <f t="shared" si="4"/>
        <v>24.15795586527294</v>
      </c>
      <c r="F35" s="22">
        <f>Sheet3!F34</f>
        <v>138281</v>
      </c>
      <c r="G35" s="23">
        <f>Sheet3!G34</f>
        <v>115518</v>
      </c>
      <c r="H35" s="25">
        <f t="shared" si="5"/>
        <v>19.70515417510692</v>
      </c>
    </row>
    <row r="36" spans="1:8" ht="15.75">
      <c r="A36" s="33"/>
      <c r="B36" s="21" t="s">
        <v>30</v>
      </c>
      <c r="C36" s="22">
        <f>Sheet3!C35</f>
        <v>457</v>
      </c>
      <c r="D36" s="23">
        <f>Sheet3!D35</f>
        <v>305</v>
      </c>
      <c r="E36" s="24">
        <f t="shared" si="4"/>
        <v>49.8360655737705</v>
      </c>
      <c r="F36" s="22">
        <f>Sheet3!F35</f>
        <v>3590</v>
      </c>
      <c r="G36" s="23">
        <f>Sheet3!G35</f>
        <v>873</v>
      </c>
      <c r="H36" s="25">
        <f t="shared" si="5"/>
        <v>311.22565864833905</v>
      </c>
    </row>
    <row r="37" spans="1:8" ht="15.75">
      <c r="A37" s="33"/>
      <c r="B37" s="21" t="s">
        <v>31</v>
      </c>
      <c r="C37" s="22">
        <f>Sheet3!C36</f>
        <v>804</v>
      </c>
      <c r="D37" s="23">
        <f>Sheet3!D36</f>
        <v>630</v>
      </c>
      <c r="E37" s="24">
        <f t="shared" si="4"/>
        <v>27.61904761904761</v>
      </c>
      <c r="F37" s="22">
        <f>Sheet3!F36</f>
        <v>8368</v>
      </c>
      <c r="G37" s="23">
        <f>Sheet3!G36</f>
        <v>12832</v>
      </c>
      <c r="H37" s="25">
        <f t="shared" si="5"/>
        <v>-34.78802992518703</v>
      </c>
    </row>
    <row r="38" spans="1:8" ht="15.75">
      <c r="A38" s="31"/>
      <c r="B38" s="28" t="s">
        <v>50</v>
      </c>
      <c r="C38" s="22">
        <f>Sheet3!C37</f>
        <v>183</v>
      </c>
      <c r="D38" s="23">
        <f>Sheet3!D37</f>
        <v>114</v>
      </c>
      <c r="E38" s="32">
        <f t="shared" si="4"/>
        <v>60.52631578947369</v>
      </c>
      <c r="F38" s="51">
        <f>Sheet3!F37</f>
        <v>1483</v>
      </c>
      <c r="G38" s="23">
        <f>Sheet3!G37</f>
        <v>1009</v>
      </c>
      <c r="H38" s="29">
        <f t="shared" si="5"/>
        <v>46.977205153617454</v>
      </c>
    </row>
    <row r="39" spans="1:8" ht="15.75">
      <c r="A39" s="35" t="s">
        <v>51</v>
      </c>
      <c r="B39" s="36"/>
      <c r="C39" s="46">
        <f>Sheet3!C41</f>
        <v>1704</v>
      </c>
      <c r="D39" s="47">
        <f>Sheet3!D41</f>
        <v>1105</v>
      </c>
      <c r="E39" s="37">
        <f t="shared" si="4"/>
        <v>54.2081447963801</v>
      </c>
      <c r="F39" s="46">
        <f>Sheet3!F41</f>
        <v>13855</v>
      </c>
      <c r="G39" s="47">
        <f>Sheet3!G41</f>
        <v>2905</v>
      </c>
      <c r="H39" s="38">
        <f t="shared" si="5"/>
        <v>376.93631669535284</v>
      </c>
    </row>
    <row r="40" spans="1:8" ht="15.75">
      <c r="A40" s="39" t="s">
        <v>54</v>
      </c>
      <c r="B40" s="36"/>
      <c r="C40" s="40">
        <f>Sheet3!C42</f>
        <v>436</v>
      </c>
      <c r="D40" s="54">
        <f>Sheet3!D42</f>
        <v>1496</v>
      </c>
      <c r="E40" s="41">
        <f t="shared" si="4"/>
        <v>-70.85561497326202</v>
      </c>
      <c r="F40" s="40">
        <f>Sheet3!F42</f>
        <v>5328</v>
      </c>
      <c r="G40" s="54">
        <f>Sheet3!G42</f>
        <v>4588</v>
      </c>
      <c r="H40" s="42">
        <f t="shared" si="5"/>
        <v>16.129032258064523</v>
      </c>
    </row>
    <row r="41" spans="1:8" s="45" customFormat="1" ht="15.75">
      <c r="A41" s="35" t="s">
        <v>36</v>
      </c>
      <c r="B41" s="43"/>
      <c r="C41" s="44">
        <f>Sheet3!C43</f>
        <v>1416082</v>
      </c>
      <c r="D41" s="55">
        <f>Sheet3!D43</f>
        <v>1241307</v>
      </c>
      <c r="E41" s="37">
        <f t="shared" si="4"/>
        <v>14.079917377409457</v>
      </c>
      <c r="F41" s="44">
        <f>Sheet3!F43</f>
        <v>13240214</v>
      </c>
      <c r="G41" s="55">
        <f>Sheet3!G43</f>
        <v>12402036</v>
      </c>
      <c r="H41" s="38">
        <f t="shared" si="5"/>
        <v>6.758390315912655</v>
      </c>
    </row>
    <row r="42" ht="15.75">
      <c r="A42" s="48" t="s">
        <v>74</v>
      </c>
    </row>
    <row r="43" spans="1:6" ht="15" customHeight="1">
      <c r="A43" s="67" t="s">
        <v>73</v>
      </c>
      <c r="B43" s="67"/>
      <c r="C43" s="67"/>
      <c r="D43" s="67"/>
      <c r="E43" s="67"/>
      <c r="F43" s="67"/>
    </row>
  </sheetData>
  <sheetProtection/>
  <mergeCells count="4">
    <mergeCell ref="A1:H1"/>
    <mergeCell ref="A2:B2"/>
    <mergeCell ref="A26:A32"/>
    <mergeCell ref="A43:F43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2017-11-15T02:15:45Z</cp:lastPrinted>
  <dcterms:created xsi:type="dcterms:W3CDTF">2000-09-20T06:55:14Z</dcterms:created>
  <dcterms:modified xsi:type="dcterms:W3CDTF">2017-11-15T08:19:28Z</dcterms:modified>
  <cp:category/>
  <cp:version/>
  <cp:contentType/>
  <cp:contentStatus/>
</cp:coreProperties>
</file>