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'月刊用格式'!$A$1:$H$43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<sst xmlns="http://schemas.openxmlformats.org/spreadsheetml/2006/main" count="100" uniqueCount="75">
  <si>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</si>
  <si>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</si>
  <si>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</si>
  <si>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</si>
  <si>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</si>
  <si>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</si>
  <si>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</si>
  <si>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</si>
  <si>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</si>
  <si>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</si>
  <si>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</si>
  <si>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</si>
  <si>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</si>
  <si>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</si>
  <si>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</si>
  <si>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</si>
  <si>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</si>
  <si>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</si>
  <si>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</si>
  <si>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</si>
  <si>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</si>
  <si>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</si>
  <si>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</si>
  <si>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</si>
  <si>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</si>
  <si>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</si>
  <si>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</si>
  <si>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</si>
  <si>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</si>
  <si>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</si>
  <si>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</si>
  <si>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</si>
  <si>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</si>
  <si>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</si>
  <si>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</si>
  <si>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</si>
  <si>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</si>
  <si>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</si>
  <si>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</si>
  <si>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</si>
  <si>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</si>
  <si>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</si>
  <si>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</si>
  <si>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</si>
  <si>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</si>
  <si>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</si>
  <si>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</si>
  <si>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</si>
  <si>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</si>
  <si>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</si>
  <si>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</si>
  <si>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</si>
  <si>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</si>
  <si>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</si>
  <si>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</si>
  <si>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</si>
  <si>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</si>
  <si>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</si>
  <si>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</si>
  <si>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</si>
  <si>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</si>
  <si>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</si>
  <si>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</si>
  <si>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</si>
  <si>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</si>
  <si>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</si>
  <si>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106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</si>
  <si>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</si>
  <si>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</si>
  <si>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十一</t>
  </si>
  <si>
    <t>November</t>
  </si>
  <si>
    <t>11</t>
  </si>
  <si>
    <t>阿拉伯聯合大公國 United Arab Emirates</t>
  </si>
  <si>
    <t>註1: 因國人出境數據以飛航到達首站為統計原則，另含不固定包機航程等因素，故國人赴各國實際數據請以各目的地國家官方公布入境數字為準。</t>
  </si>
  <si>
    <t>註2: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</si>
</sst>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66</v>
      </c>
    </row>
    <row r="3" ht="15.75">
      <c r="A3" t="s">
        <v>37</v>
      </c>
    </row>
    <row r="4" ht="15.75">
      <c r="A4" t="s">
        <v>60</v>
      </c>
    </row>
    <row r="5" ht="15.75">
      <c r="A5" t="s">
        <v>69</v>
      </c>
    </row>
    <row r="6" ht="15.75">
      <c r="A6" t="s">
        <v>70</v>
      </c>
    </row>
    <row r="8" ht="15.75">
      <c r="A8" t="s">
        <v>61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106年11月及1至11月中華民國國民出國人數及成長率－按目的地分
Table 2-2 Outbound Departures of Nationals of the Republic
of China by Destination, November &amp; January-November, 2017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106年11月November, 2017</v>
      </c>
      <c r="D2" s="4" t="str">
        <f>Sheet1!A1-1&amp;"年"&amp;Sheet1!A9&amp;"月"&amp;Sheet1!A6&amp;", "&amp;Sheet1!A1-1+1911</f>
        <v>105年11月November, 2016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106年1-11月
Jan.-Nov., 
2017</v>
      </c>
      <c r="G2" s="4" t="str">
        <f>Sheet1!A1-1&amp;"年"&amp;Sheet1!A8&amp;"-"&amp;Sheet1!A9&amp;"月
"&amp;MID(Sheet1!A4,1,3)&amp;".-"&amp;MID(Sheet1!A6,1,3)&amp;".,
 "&amp;Sheet1!A1-1+1911</f>
        <v>105年1-11月
Jan.-Nov.,
 2016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141257</v>
      </c>
      <c r="D3" s="7">
        <v>133372</v>
      </c>
      <c r="E3" s="8">
        <f aca="true" t="shared" si="0" ref="E3:E43">IF(D3=0,"-",((C3/D3)-1)*100)</f>
        <v>5.912035509702185</v>
      </c>
      <c r="F3" s="7">
        <v>1631191</v>
      </c>
      <c r="G3" s="7">
        <v>1755494</v>
      </c>
      <c r="H3" s="8">
        <f aca="true" t="shared" si="1" ref="H3:H43">IF(G3=0,"-",((F3/G3)-1)*100)</f>
        <v>-7.080798909025043</v>
      </c>
    </row>
    <row r="4" spans="1:8" ht="15.75">
      <c r="A4" s="56"/>
      <c r="B4" s="6" t="s">
        <v>41</v>
      </c>
      <c r="C4" s="7">
        <v>333014</v>
      </c>
      <c r="D4" s="7">
        <v>312770</v>
      </c>
      <c r="E4" s="8">
        <f t="shared" si="0"/>
        <v>6.472487770566238</v>
      </c>
      <c r="F4" s="7">
        <v>3629420</v>
      </c>
      <c r="G4" s="7">
        <v>3400959</v>
      </c>
      <c r="H4" s="8">
        <f t="shared" si="1"/>
        <v>6.717546433226618</v>
      </c>
    </row>
    <row r="5" spans="1:8" ht="15.75">
      <c r="A5" s="56"/>
      <c r="B5" s="6" t="s">
        <v>6</v>
      </c>
      <c r="C5" s="7">
        <v>366643</v>
      </c>
      <c r="D5" s="7">
        <v>310510</v>
      </c>
      <c r="E5" s="8">
        <f t="shared" si="0"/>
        <v>18.077678657692186</v>
      </c>
      <c r="F5" s="7">
        <v>4294670</v>
      </c>
      <c r="G5" s="7">
        <v>4010028</v>
      </c>
      <c r="H5" s="8">
        <f t="shared" si="1"/>
        <v>7.098254675528448</v>
      </c>
    </row>
    <row r="6" spans="1:8" ht="15.75">
      <c r="A6" s="56"/>
      <c r="B6" s="6" t="s">
        <v>62</v>
      </c>
      <c r="C6" s="7">
        <v>73881</v>
      </c>
      <c r="D6" s="7">
        <v>61754</v>
      </c>
      <c r="E6" s="8">
        <f t="shared" si="0"/>
        <v>19.63759432587362</v>
      </c>
      <c r="F6" s="7">
        <v>816431</v>
      </c>
      <c r="G6" s="7">
        <v>747065</v>
      </c>
      <c r="H6" s="8">
        <f t="shared" si="1"/>
        <v>9.285135831554147</v>
      </c>
    </row>
    <row r="7" spans="1:8" ht="15.75">
      <c r="A7" s="56"/>
      <c r="B7" s="6" t="s">
        <v>7</v>
      </c>
      <c r="C7" s="7">
        <v>22054</v>
      </c>
      <c r="D7" s="7">
        <v>18933</v>
      </c>
      <c r="E7" s="8">
        <f t="shared" si="0"/>
        <v>16.48444514868219</v>
      </c>
      <c r="F7" s="7">
        <v>308169</v>
      </c>
      <c r="G7" s="7">
        <v>301910</v>
      </c>
      <c r="H7" s="8">
        <f t="shared" si="1"/>
        <v>2.0731343777947053</v>
      </c>
    </row>
    <row r="8" spans="1:8" ht="15.75">
      <c r="A8" s="56"/>
      <c r="B8" s="6" t="s">
        <v>8</v>
      </c>
      <c r="C8" s="7">
        <v>21299</v>
      </c>
      <c r="D8" s="7">
        <v>17299</v>
      </c>
      <c r="E8" s="8">
        <f t="shared" si="0"/>
        <v>23.12272385687033</v>
      </c>
      <c r="F8" s="7">
        <v>278867</v>
      </c>
      <c r="G8" s="7">
        <v>228915</v>
      </c>
      <c r="H8" s="8">
        <f t="shared" si="1"/>
        <v>21.821200008736863</v>
      </c>
    </row>
    <row r="9" spans="1:8" ht="15.75">
      <c r="A9" s="56"/>
      <c r="B9" s="6" t="s">
        <v>9</v>
      </c>
      <c r="C9" s="7">
        <v>45598</v>
      </c>
      <c r="D9" s="7">
        <v>31481</v>
      </c>
      <c r="E9" s="8">
        <f t="shared" si="0"/>
        <v>44.842921127029015</v>
      </c>
      <c r="F9" s="7">
        <v>508049</v>
      </c>
      <c r="G9" s="7">
        <v>498805</v>
      </c>
      <c r="H9" s="8">
        <f t="shared" si="1"/>
        <v>1.853229217830621</v>
      </c>
    </row>
    <row r="10" spans="1:8" ht="15.75">
      <c r="A10" s="56"/>
      <c r="B10" s="6" t="s">
        <v>10</v>
      </c>
      <c r="C10" s="7">
        <v>16578</v>
      </c>
      <c r="D10" s="7">
        <v>16735</v>
      </c>
      <c r="E10" s="8">
        <f t="shared" si="0"/>
        <v>-0.9381535703615218</v>
      </c>
      <c r="F10" s="7">
        <v>221398</v>
      </c>
      <c r="G10" s="7">
        <v>215910</v>
      </c>
      <c r="H10" s="8">
        <f t="shared" si="1"/>
        <v>2.5417998240007345</v>
      </c>
    </row>
    <row r="11" spans="1:8" ht="15.75">
      <c r="A11" s="56"/>
      <c r="B11" s="6" t="s">
        <v>11</v>
      </c>
      <c r="C11" s="7">
        <v>9979</v>
      </c>
      <c r="D11" s="7">
        <v>13670</v>
      </c>
      <c r="E11" s="8">
        <f t="shared" si="0"/>
        <v>-27.000731528895393</v>
      </c>
      <c r="F11" s="7">
        <v>168183</v>
      </c>
      <c r="G11" s="7">
        <v>163350</v>
      </c>
      <c r="H11" s="8">
        <f t="shared" si="1"/>
        <v>2.958677685950417</v>
      </c>
    </row>
    <row r="12" spans="1:8" ht="15.75">
      <c r="A12" s="56"/>
      <c r="B12" s="6" t="s">
        <v>12</v>
      </c>
      <c r="C12" s="7">
        <v>41</v>
      </c>
      <c r="D12" s="7">
        <v>21</v>
      </c>
      <c r="E12" s="8">
        <f t="shared" si="0"/>
        <v>95.23809523809523</v>
      </c>
      <c r="F12" s="7">
        <v>754</v>
      </c>
      <c r="G12" s="7">
        <v>509</v>
      </c>
      <c r="H12" s="8">
        <f t="shared" si="1"/>
        <v>48.133595284872285</v>
      </c>
    </row>
    <row r="13" spans="1:8" ht="15.75">
      <c r="A13" s="56"/>
      <c r="B13" s="6" t="s">
        <v>13</v>
      </c>
      <c r="C13" s="7">
        <v>44984</v>
      </c>
      <c r="D13" s="7">
        <v>37400</v>
      </c>
      <c r="E13" s="8">
        <f t="shared" si="0"/>
        <v>20.27807486631017</v>
      </c>
      <c r="F13" s="7">
        <v>514193</v>
      </c>
      <c r="G13" s="7">
        <v>425617</v>
      </c>
      <c r="H13" s="8">
        <f t="shared" si="1"/>
        <v>20.81119880079978</v>
      </c>
    </row>
    <row r="14" spans="1:8" ht="15.75">
      <c r="A14" s="56"/>
      <c r="B14" s="6" t="s">
        <v>14</v>
      </c>
      <c r="C14" s="7">
        <v>47760</v>
      </c>
      <c r="D14" s="7">
        <v>46799</v>
      </c>
      <c r="E14" s="8">
        <f t="shared" si="0"/>
        <v>2.053462680826512</v>
      </c>
      <c r="F14" s="7">
        <v>541057</v>
      </c>
      <c r="G14" s="7">
        <v>546498</v>
      </c>
      <c r="H14" s="8">
        <f t="shared" si="1"/>
        <v>-0.9956120607943708</v>
      </c>
    </row>
    <row r="15" spans="1:8" ht="15.75">
      <c r="A15" s="56"/>
      <c r="B15" s="6" t="s">
        <v>15</v>
      </c>
      <c r="C15" s="7">
        <v>2063</v>
      </c>
      <c r="D15" s="7">
        <v>2377</v>
      </c>
      <c r="E15" s="8">
        <f t="shared" si="0"/>
        <v>-13.20992848127892</v>
      </c>
      <c r="F15" s="7">
        <v>23710</v>
      </c>
      <c r="G15" s="7">
        <v>22891</v>
      </c>
      <c r="H15" s="8">
        <f t="shared" si="1"/>
        <v>3.577825346205943</v>
      </c>
    </row>
    <row r="16" spans="1:8" ht="15.75">
      <c r="A16" s="56"/>
      <c r="B16" s="6" t="s">
        <v>53</v>
      </c>
      <c r="C16" s="7">
        <v>7406</v>
      </c>
      <c r="D16" s="7">
        <v>5296</v>
      </c>
      <c r="E16" s="8">
        <f t="shared" si="0"/>
        <v>39.84138972809668</v>
      </c>
      <c r="F16" s="7">
        <v>74695</v>
      </c>
      <c r="G16" s="7">
        <v>61246</v>
      </c>
      <c r="H16" s="8">
        <f t="shared" si="1"/>
        <v>21.958985076576433</v>
      </c>
    </row>
    <row r="17" spans="1:8" ht="15.75">
      <c r="A17" s="56"/>
      <c r="B17" s="6" t="s">
        <v>72</v>
      </c>
      <c r="C17" s="7">
        <v>5487</v>
      </c>
      <c r="D17" s="7">
        <v>3917</v>
      </c>
      <c r="E17" s="8">
        <f t="shared" si="0"/>
        <v>40.08169517487874</v>
      </c>
      <c r="F17" s="7">
        <v>64094</v>
      </c>
      <c r="G17" s="7">
        <v>74690</v>
      </c>
      <c r="H17" s="8">
        <f t="shared" si="1"/>
        <v>-14.186638104163872</v>
      </c>
    </row>
    <row r="18" spans="1:8" ht="15.75" customHeight="1">
      <c r="A18" s="56"/>
      <c r="B18" s="6" t="s">
        <v>63</v>
      </c>
      <c r="C18" s="7">
        <v>6810</v>
      </c>
      <c r="D18" s="7">
        <v>3607</v>
      </c>
      <c r="E18" s="8">
        <f t="shared" si="0"/>
        <v>88.79955641807595</v>
      </c>
      <c r="F18" s="7">
        <v>58613</v>
      </c>
      <c r="G18" s="7">
        <v>65365</v>
      </c>
      <c r="H18" s="8">
        <f t="shared" si="1"/>
        <v>-10.32968714143655</v>
      </c>
    </row>
    <row r="19" spans="1:8" ht="16.5" customHeight="1">
      <c r="A19" s="56"/>
      <c r="B19" s="6" t="s">
        <v>16</v>
      </c>
      <c r="C19" s="7">
        <v>4548</v>
      </c>
      <c r="D19" s="7">
        <v>4440</v>
      </c>
      <c r="E19" s="8">
        <f t="shared" si="0"/>
        <v>2.43243243243243</v>
      </c>
      <c r="F19" s="7">
        <v>56589</v>
      </c>
      <c r="G19" s="7">
        <v>30470</v>
      </c>
      <c r="H19" s="8">
        <f t="shared" si="1"/>
        <v>85.72038070233017</v>
      </c>
    </row>
    <row r="20" spans="1:8" ht="15.75">
      <c r="A20" s="56"/>
      <c r="B20" s="6" t="s">
        <v>17</v>
      </c>
      <c r="C20" s="7">
        <v>1149402</v>
      </c>
      <c r="D20" s="7">
        <v>1020381</v>
      </c>
      <c r="E20" s="8">
        <f t="shared" si="0"/>
        <v>12.644394593784082</v>
      </c>
      <c r="F20" s="7">
        <v>13190083</v>
      </c>
      <c r="G20" s="7">
        <v>12549722</v>
      </c>
      <c r="H20" s="8">
        <f t="shared" si="1"/>
        <v>5.102591117157806</v>
      </c>
    </row>
    <row r="21" spans="1:8" ht="16.5" customHeight="1">
      <c r="A21" s="56" t="s">
        <v>1</v>
      </c>
      <c r="B21" s="6" t="s">
        <v>67</v>
      </c>
      <c r="C21" s="7">
        <v>44178</v>
      </c>
      <c r="D21" s="7">
        <v>43158</v>
      </c>
      <c r="E21" s="8">
        <f t="shared" si="0"/>
        <v>2.3634088697344735</v>
      </c>
      <c r="F21" s="7">
        <v>534022</v>
      </c>
      <c r="G21" s="7">
        <v>485987</v>
      </c>
      <c r="H21" s="8">
        <f t="shared" si="1"/>
        <v>9.8840092430456</v>
      </c>
    </row>
    <row r="22" spans="1:8" ht="15.75" customHeight="1">
      <c r="A22" s="56"/>
      <c r="B22" s="6" t="s">
        <v>18</v>
      </c>
      <c r="C22" s="7">
        <v>8673</v>
      </c>
      <c r="D22" s="7">
        <v>7401</v>
      </c>
      <c r="E22" s="8">
        <f t="shared" si="0"/>
        <v>17.186866639643284</v>
      </c>
      <c r="F22" s="7">
        <v>107052</v>
      </c>
      <c r="G22" s="7">
        <v>87966</v>
      </c>
      <c r="H22" s="8">
        <f t="shared" si="1"/>
        <v>21.69701930291248</v>
      </c>
    </row>
    <row r="23" spans="1:8" ht="16.5" customHeight="1">
      <c r="A23" s="56"/>
      <c r="B23" s="6" t="s">
        <v>19</v>
      </c>
      <c r="C23" s="7">
        <v>770</v>
      </c>
      <c r="D23" s="7">
        <v>701</v>
      </c>
      <c r="E23" s="8">
        <f t="shared" si="0"/>
        <v>9.84308131241085</v>
      </c>
      <c r="F23" s="7">
        <v>7441</v>
      </c>
      <c r="G23" s="7">
        <v>2319</v>
      </c>
      <c r="H23" s="8">
        <f t="shared" si="1"/>
        <v>220.8710651142734</v>
      </c>
    </row>
    <row r="24" spans="1:8" ht="15.75">
      <c r="A24" s="56"/>
      <c r="B24" s="6" t="s">
        <v>20</v>
      </c>
      <c r="C24" s="7">
        <v>53621</v>
      </c>
      <c r="D24" s="7">
        <v>51260</v>
      </c>
      <c r="E24" s="8">
        <f t="shared" si="0"/>
        <v>4.605930550136561</v>
      </c>
      <c r="F24" s="7">
        <v>648515</v>
      </c>
      <c r="G24" s="7">
        <v>576272</v>
      </c>
      <c r="H24" s="8">
        <f t="shared" si="1"/>
        <v>12.53626759585751</v>
      </c>
    </row>
    <row r="25" spans="1:8" ht="16.5" customHeight="1">
      <c r="A25" s="56" t="s">
        <v>2</v>
      </c>
      <c r="B25" s="6" t="s">
        <v>21</v>
      </c>
      <c r="C25" s="7">
        <v>4590</v>
      </c>
      <c r="D25" s="7">
        <v>4819</v>
      </c>
      <c r="E25" s="8">
        <f t="shared" si="0"/>
        <v>-4.752023241336378</v>
      </c>
      <c r="F25" s="7">
        <v>62379</v>
      </c>
      <c r="G25" s="7">
        <v>42547</v>
      </c>
      <c r="H25" s="8">
        <f t="shared" si="1"/>
        <v>46.61198204338732</v>
      </c>
    </row>
    <row r="26" spans="1:8" ht="15.75">
      <c r="A26" s="56"/>
      <c r="B26" s="6" t="s">
        <v>22</v>
      </c>
      <c r="C26" s="7">
        <v>8055</v>
      </c>
      <c r="D26" s="7">
        <v>6676</v>
      </c>
      <c r="E26" s="8">
        <f t="shared" si="0"/>
        <v>20.656081485919707</v>
      </c>
      <c r="F26" s="7">
        <v>90980</v>
      </c>
      <c r="G26" s="7">
        <v>62264</v>
      </c>
      <c r="H26" s="8">
        <f t="shared" si="1"/>
        <v>46.11974816908646</v>
      </c>
    </row>
    <row r="27" spans="1:8" ht="15.75">
      <c r="A27" s="56"/>
      <c r="B27" s="6" t="s">
        <v>23</v>
      </c>
      <c r="C27" s="7">
        <v>3263</v>
      </c>
      <c r="D27" s="7">
        <v>1992</v>
      </c>
      <c r="E27" s="8">
        <f t="shared" si="0"/>
        <v>63.80522088353413</v>
      </c>
      <c r="F27" s="7">
        <v>45054</v>
      </c>
      <c r="G27" s="7">
        <v>11119</v>
      </c>
      <c r="H27" s="8">
        <f t="shared" si="1"/>
        <v>305.1983092004677</v>
      </c>
    </row>
    <row r="28" spans="1:8" ht="15.75">
      <c r="A28" s="56"/>
      <c r="B28" s="6" t="s">
        <v>24</v>
      </c>
      <c r="C28" s="7">
        <v>5091</v>
      </c>
      <c r="D28" s="7">
        <v>2337</v>
      </c>
      <c r="E28" s="8">
        <f t="shared" si="0"/>
        <v>117.84338896020539</v>
      </c>
      <c r="F28" s="7">
        <v>62564</v>
      </c>
      <c r="G28" s="7">
        <v>28601</v>
      </c>
      <c r="H28" s="8">
        <f t="shared" si="1"/>
        <v>118.74759623789379</v>
      </c>
    </row>
    <row r="29" spans="1:8" ht="15.75">
      <c r="A29" s="56"/>
      <c r="B29" s="6" t="s">
        <v>25</v>
      </c>
      <c r="C29" s="7">
        <v>478</v>
      </c>
      <c r="D29" s="7">
        <v>341</v>
      </c>
      <c r="E29" s="8">
        <f t="shared" si="0"/>
        <v>40.175953079178896</v>
      </c>
      <c r="F29" s="7">
        <v>15124</v>
      </c>
      <c r="G29" s="7">
        <v>5228</v>
      </c>
      <c r="H29" s="8">
        <f t="shared" si="1"/>
        <v>189.28844682478962</v>
      </c>
    </row>
    <row r="30" spans="1:8" ht="15.75">
      <c r="A30" s="56"/>
      <c r="B30" s="6" t="s">
        <v>64</v>
      </c>
      <c r="C30" s="7">
        <v>2044</v>
      </c>
      <c r="D30" s="7">
        <v>1641</v>
      </c>
      <c r="E30" s="8">
        <f t="shared" si="0"/>
        <v>24.558196221815965</v>
      </c>
      <c r="F30" s="7">
        <v>41681</v>
      </c>
      <c r="G30" s="7">
        <v>14278</v>
      </c>
      <c r="H30" s="8">
        <f t="shared" si="1"/>
        <v>191.92463930522484</v>
      </c>
    </row>
    <row r="31" spans="1:8" ht="15.75" customHeight="1">
      <c r="A31" s="56"/>
      <c r="B31" s="6" t="s">
        <v>26</v>
      </c>
      <c r="C31" s="7">
        <v>5132</v>
      </c>
      <c r="D31" s="7">
        <v>4648</v>
      </c>
      <c r="E31" s="8">
        <f t="shared" si="0"/>
        <v>10.413080895008608</v>
      </c>
      <c r="F31" s="7">
        <v>55693</v>
      </c>
      <c r="G31" s="7">
        <v>38814</v>
      </c>
      <c r="H31" s="8">
        <f t="shared" si="1"/>
        <v>43.48688617509146</v>
      </c>
    </row>
    <row r="32" spans="1:8" ht="16.5" customHeight="1">
      <c r="A32" s="56"/>
      <c r="B32" s="6" t="s">
        <v>27</v>
      </c>
      <c r="C32" s="7">
        <v>5653</v>
      </c>
      <c r="D32" s="7">
        <v>3450</v>
      </c>
      <c r="E32" s="8">
        <f t="shared" si="0"/>
        <v>63.85507246376812</v>
      </c>
      <c r="F32" s="7">
        <v>94565</v>
      </c>
      <c r="G32" s="7">
        <v>33011</v>
      </c>
      <c r="H32" s="8">
        <f t="shared" si="1"/>
        <v>186.46511768804336</v>
      </c>
    </row>
    <row r="33" spans="1:8" ht="15.75">
      <c r="A33" s="56"/>
      <c r="B33" s="6" t="s">
        <v>28</v>
      </c>
      <c r="C33" s="7">
        <v>34306</v>
      </c>
      <c r="D33" s="7">
        <v>25904</v>
      </c>
      <c r="E33" s="8">
        <f t="shared" si="0"/>
        <v>32.43514515132797</v>
      </c>
      <c r="F33" s="7">
        <v>468040</v>
      </c>
      <c r="G33" s="7">
        <v>235862</v>
      </c>
      <c r="H33" s="8">
        <f t="shared" si="1"/>
        <v>98.43806971873383</v>
      </c>
    </row>
    <row r="34" spans="1:8" ht="16.5" customHeight="1">
      <c r="A34" s="56" t="s">
        <v>3</v>
      </c>
      <c r="B34" s="6" t="s">
        <v>29</v>
      </c>
      <c r="C34" s="7">
        <v>11905</v>
      </c>
      <c r="D34" s="7">
        <v>12505</v>
      </c>
      <c r="E34" s="8">
        <f t="shared" si="0"/>
        <v>-4.798080767692925</v>
      </c>
      <c r="F34" s="7">
        <v>150186</v>
      </c>
      <c r="G34" s="7">
        <v>128023</v>
      </c>
      <c r="H34" s="8">
        <f t="shared" si="1"/>
        <v>17.311733047967937</v>
      </c>
    </row>
    <row r="35" spans="1:8" ht="15.75">
      <c r="A35" s="56"/>
      <c r="B35" s="6" t="s">
        <v>30</v>
      </c>
      <c r="C35" s="7">
        <v>1469</v>
      </c>
      <c r="D35" s="7">
        <v>1008</v>
      </c>
      <c r="E35" s="8">
        <f t="shared" si="0"/>
        <v>45.73412698412697</v>
      </c>
      <c r="F35" s="7">
        <v>5059</v>
      </c>
      <c r="G35" s="7">
        <v>1881</v>
      </c>
      <c r="H35" s="8">
        <f t="shared" si="1"/>
        <v>168.95268474215843</v>
      </c>
    </row>
    <row r="36" spans="1:8" ht="16.5" customHeight="1">
      <c r="A36" s="56"/>
      <c r="B36" s="6" t="s">
        <v>31</v>
      </c>
      <c r="C36" s="7">
        <v>800</v>
      </c>
      <c r="D36" s="7">
        <v>559</v>
      </c>
      <c r="E36" s="8">
        <f t="shared" si="0"/>
        <v>43.11270125223614</v>
      </c>
      <c r="F36" s="7">
        <v>9168</v>
      </c>
      <c r="G36" s="7">
        <v>13391</v>
      </c>
      <c r="H36" s="8">
        <f t="shared" si="1"/>
        <v>-31.53610634007916</v>
      </c>
    </row>
    <row r="37" spans="1:8" ht="19.5" customHeight="1">
      <c r="A37" s="56"/>
      <c r="B37" s="10" t="s">
        <v>32</v>
      </c>
      <c r="C37" s="7">
        <v>77</v>
      </c>
      <c r="D37" s="7">
        <v>95</v>
      </c>
      <c r="E37" s="8">
        <f t="shared" si="0"/>
        <v>-18.947368421052634</v>
      </c>
      <c r="F37" s="7">
        <v>1560</v>
      </c>
      <c r="G37" s="7">
        <v>1104</v>
      </c>
      <c r="H37" s="8">
        <f t="shared" si="1"/>
        <v>41.30434782608696</v>
      </c>
    </row>
    <row r="38" spans="1:8" ht="19.5" customHeight="1">
      <c r="A38" s="56"/>
      <c r="B38" s="10" t="s">
        <v>33</v>
      </c>
      <c r="C38" s="7">
        <v>14251</v>
      </c>
      <c r="D38" s="7">
        <v>14167</v>
      </c>
      <c r="E38" s="8">
        <f t="shared" si="0"/>
        <v>0.5929272252417572</v>
      </c>
      <c r="F38" s="7">
        <v>165973</v>
      </c>
      <c r="G38" s="7">
        <v>144399</v>
      </c>
      <c r="H38" s="8">
        <f t="shared" si="1"/>
        <v>14.94054667968614</v>
      </c>
    </row>
    <row r="39" spans="1:8" ht="19.5" customHeight="1">
      <c r="A39" s="57" t="s">
        <v>4</v>
      </c>
      <c r="B39" s="9" t="s">
        <v>40</v>
      </c>
      <c r="C39" s="7">
        <v>247</v>
      </c>
      <c r="D39" s="7">
        <v>311</v>
      </c>
      <c r="E39" s="8">
        <f t="shared" si="0"/>
        <v>-20.578778135048235</v>
      </c>
      <c r="F39" s="7">
        <v>3004</v>
      </c>
      <c r="G39" s="7">
        <v>1277</v>
      </c>
      <c r="H39" s="8">
        <f t="shared" si="1"/>
        <v>135.23884103367268</v>
      </c>
    </row>
    <row r="40" spans="1:8" ht="15.75">
      <c r="A40" s="57"/>
      <c r="B40" s="9" t="s">
        <v>34</v>
      </c>
      <c r="C40" s="7">
        <v>1242</v>
      </c>
      <c r="D40" s="7">
        <v>1110</v>
      </c>
      <c r="E40" s="8">
        <f t="shared" si="0"/>
        <v>11.89189189189188</v>
      </c>
      <c r="F40" s="7">
        <v>12340</v>
      </c>
      <c r="G40" s="7">
        <v>3049</v>
      </c>
      <c r="H40" s="8">
        <f t="shared" si="1"/>
        <v>304.72285995408333</v>
      </c>
    </row>
    <row r="41" spans="1:8" ht="15.75">
      <c r="A41" s="58"/>
      <c r="B41" s="10" t="s">
        <v>35</v>
      </c>
      <c r="C41" s="7">
        <v>1489</v>
      </c>
      <c r="D41" s="7">
        <v>1421</v>
      </c>
      <c r="E41" s="8">
        <f t="shared" si="0"/>
        <v>4.785362420830408</v>
      </c>
      <c r="F41" s="7">
        <v>15344</v>
      </c>
      <c r="G41" s="7">
        <v>4326</v>
      </c>
      <c r="H41" s="8">
        <f t="shared" si="1"/>
        <v>254.69255663430422</v>
      </c>
    </row>
    <row r="42" spans="1:8" ht="15.75">
      <c r="A42" s="52"/>
      <c r="B42" s="6" t="s">
        <v>65</v>
      </c>
      <c r="C42" s="7">
        <v>213</v>
      </c>
      <c r="D42" s="7">
        <v>414</v>
      </c>
      <c r="E42" s="8">
        <f t="shared" si="0"/>
        <v>-48.550724637681164</v>
      </c>
      <c r="F42" s="7">
        <v>5541</v>
      </c>
      <c r="G42" s="7">
        <v>5002</v>
      </c>
      <c r="H42" s="8">
        <f t="shared" si="1"/>
        <v>10.77568972411036</v>
      </c>
    </row>
    <row r="43" spans="1:8" ht="15.75">
      <c r="A43" s="53"/>
      <c r="B43" s="6" t="s">
        <v>36</v>
      </c>
      <c r="C43" s="7">
        <v>1253282</v>
      </c>
      <c r="D43" s="7">
        <v>1113547</v>
      </c>
      <c r="E43" s="8">
        <f t="shared" si="0"/>
        <v>12.548639617366852</v>
      </c>
      <c r="F43" s="7">
        <v>14493496</v>
      </c>
      <c r="G43" s="7">
        <v>13515583</v>
      </c>
      <c r="H43" s="8">
        <f t="shared" si="1"/>
        <v>7.235448148999568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106年11月及1至11月中華民國國民出國人數及成長率－按目的地分
Table 2-2 Outbound Departures of Nationals of the Republic
of China by Destination, November &amp; January-November, 2017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106年11月November, 2017</v>
      </c>
      <c r="D2" s="49" t="str">
        <f>Sheet3!D2</f>
        <v>105年11月November, 2016</v>
      </c>
      <c r="E2" s="50" t="s">
        <v>58</v>
      </c>
      <c r="F2" s="49" t="str">
        <f>Sheet3!F2</f>
        <v>106年1-11月
Jan.-Nov., 
2017</v>
      </c>
      <c r="G2" s="49" t="str">
        <f>Sheet3!G2</f>
        <v>105年1-11月
Jan.-Nov.,
 2016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1149402</v>
      </c>
      <c r="D3" s="17">
        <f>Sheet3!D20</f>
        <v>1020381</v>
      </c>
      <c r="E3" s="18">
        <f>IF(D3=0,"-",((C3/D3)-1)*100)</f>
        <v>12.644394593784082</v>
      </c>
      <c r="F3" s="16">
        <f>Sheet3!F20</f>
        <v>13190083</v>
      </c>
      <c r="G3" s="17">
        <f>Sheet3!G20</f>
        <v>12549722</v>
      </c>
      <c r="H3" s="19">
        <f>IF(G3=0,"-",((F3/G3)-1)*100)</f>
        <v>5.102591117157806</v>
      </c>
    </row>
    <row r="4" spans="1:8" ht="15.75" customHeight="1">
      <c r="A4" s="20"/>
      <c r="B4" s="21" t="s">
        <v>5</v>
      </c>
      <c r="C4" s="22">
        <f>Sheet3!C3</f>
        <v>141257</v>
      </c>
      <c r="D4" s="23">
        <f>Sheet3!D3</f>
        <v>133372</v>
      </c>
      <c r="E4" s="24">
        <f>IF(D4=0,"-",((C4/D4)-1)*100)</f>
        <v>5.912035509702185</v>
      </c>
      <c r="F4" s="22">
        <f>Sheet3!F3</f>
        <v>1631191</v>
      </c>
      <c r="G4" s="23">
        <f>Sheet3!G3</f>
        <v>1755494</v>
      </c>
      <c r="H4" s="25">
        <f>IF(G4=0,"-",((F4/G4)-1)*100)</f>
        <v>-7.080798909025043</v>
      </c>
    </row>
    <row r="5" spans="1:8" ht="15.75">
      <c r="A5" s="20"/>
      <c r="B5" s="21" t="s">
        <v>41</v>
      </c>
      <c r="C5" s="22">
        <f>Sheet3!C4</f>
        <v>333014</v>
      </c>
      <c r="D5" s="23">
        <f>Sheet3!D4</f>
        <v>312770</v>
      </c>
      <c r="E5" s="24">
        <f>IF(D5=0,"-",((C5/D5)-1)*100)</f>
        <v>6.472487770566238</v>
      </c>
      <c r="F5" s="22">
        <f>Sheet3!F4</f>
        <v>3629420</v>
      </c>
      <c r="G5" s="23">
        <f>Sheet3!G4</f>
        <v>3400959</v>
      </c>
      <c r="H5" s="25">
        <f>IF(G5=0,"-",((F5/G5)-1)*100)</f>
        <v>6.717546433226618</v>
      </c>
    </row>
    <row r="6" spans="1:8" ht="15.75">
      <c r="A6" s="20"/>
      <c r="B6" s="21" t="s">
        <v>6</v>
      </c>
      <c r="C6" s="22">
        <f>Sheet3!C5</f>
        <v>366643</v>
      </c>
      <c r="D6" s="23">
        <f>Sheet3!D5</f>
        <v>310510</v>
      </c>
      <c r="E6" s="24">
        <f aca="true" t="shared" si="0" ref="E6:E11">IF(D6=0,"-",((C6/D6)-1)*100)</f>
        <v>18.077678657692186</v>
      </c>
      <c r="F6" s="22">
        <f>Sheet3!F5</f>
        <v>4294670</v>
      </c>
      <c r="G6" s="23">
        <f>Sheet3!G5</f>
        <v>4010028</v>
      </c>
      <c r="H6" s="25">
        <f aca="true" t="shared" si="1" ref="H6:H11">IF(G6=0,"-",((F6/G6)-1)*100)</f>
        <v>7.098254675528448</v>
      </c>
    </row>
    <row r="7" spans="1:8" ht="15.75">
      <c r="A7" s="20"/>
      <c r="B7" s="21" t="s">
        <v>57</v>
      </c>
      <c r="C7" s="22">
        <f>Sheet3!C6</f>
        <v>73881</v>
      </c>
      <c r="D7" s="23">
        <f>Sheet3!D6</f>
        <v>61754</v>
      </c>
      <c r="E7" s="24">
        <f t="shared" si="0"/>
        <v>19.63759432587362</v>
      </c>
      <c r="F7" s="22">
        <f>Sheet3!F6</f>
        <v>816431</v>
      </c>
      <c r="G7" s="23">
        <f>Sheet3!G6</f>
        <v>747065</v>
      </c>
      <c r="H7" s="25">
        <f t="shared" si="1"/>
        <v>9.285135831554147</v>
      </c>
    </row>
    <row r="8" spans="1:8" ht="15.75">
      <c r="A8" s="20"/>
      <c r="B8" s="21" t="s">
        <v>7</v>
      </c>
      <c r="C8" s="22">
        <f>Sheet3!C7</f>
        <v>22054</v>
      </c>
      <c r="D8" s="23">
        <f>Sheet3!D7</f>
        <v>18933</v>
      </c>
      <c r="E8" s="24">
        <f t="shared" si="0"/>
        <v>16.48444514868219</v>
      </c>
      <c r="F8" s="22">
        <f>Sheet3!F7</f>
        <v>308169</v>
      </c>
      <c r="G8" s="23">
        <f>Sheet3!G7</f>
        <v>301910</v>
      </c>
      <c r="H8" s="25">
        <f t="shared" si="1"/>
        <v>2.0731343777947053</v>
      </c>
    </row>
    <row r="9" spans="1:8" ht="15.75">
      <c r="A9" s="20"/>
      <c r="B9" s="21" t="s">
        <v>8</v>
      </c>
      <c r="C9" s="22">
        <f>Sheet3!C8</f>
        <v>21299</v>
      </c>
      <c r="D9" s="23">
        <f>Sheet3!D8</f>
        <v>17299</v>
      </c>
      <c r="E9" s="24">
        <f t="shared" si="0"/>
        <v>23.12272385687033</v>
      </c>
      <c r="F9" s="22">
        <f>Sheet3!F8</f>
        <v>278867</v>
      </c>
      <c r="G9" s="23">
        <f>Sheet3!G8</f>
        <v>228915</v>
      </c>
      <c r="H9" s="25">
        <f t="shared" si="1"/>
        <v>21.821200008736863</v>
      </c>
    </row>
    <row r="10" spans="1:8" ht="15.75">
      <c r="A10" s="20"/>
      <c r="B10" s="21" t="s">
        <v>9</v>
      </c>
      <c r="C10" s="22">
        <f>Sheet3!C9</f>
        <v>45598</v>
      </c>
      <c r="D10" s="23">
        <f>Sheet3!D9</f>
        <v>31481</v>
      </c>
      <c r="E10" s="24">
        <f t="shared" si="0"/>
        <v>44.842921127029015</v>
      </c>
      <c r="F10" s="22">
        <f>Sheet3!F9</f>
        <v>508049</v>
      </c>
      <c r="G10" s="23">
        <f>Sheet3!G9</f>
        <v>498805</v>
      </c>
      <c r="H10" s="25">
        <f t="shared" si="1"/>
        <v>1.853229217830621</v>
      </c>
    </row>
    <row r="11" spans="1:8" ht="15.75">
      <c r="A11" s="20"/>
      <c r="B11" s="21" t="s">
        <v>10</v>
      </c>
      <c r="C11" s="22">
        <f>Sheet3!C10</f>
        <v>16578</v>
      </c>
      <c r="D11" s="23">
        <f>Sheet3!D10</f>
        <v>16735</v>
      </c>
      <c r="E11" s="24">
        <f t="shared" si="0"/>
        <v>-0.9381535703615218</v>
      </c>
      <c r="F11" s="22">
        <f>Sheet3!F10</f>
        <v>221398</v>
      </c>
      <c r="G11" s="23">
        <f>Sheet3!G10</f>
        <v>215910</v>
      </c>
      <c r="H11" s="25">
        <f t="shared" si="1"/>
        <v>2.5417998240007345</v>
      </c>
    </row>
    <row r="12" spans="1:8" ht="15.75">
      <c r="A12" s="20"/>
      <c r="B12" s="21" t="s">
        <v>11</v>
      </c>
      <c r="C12" s="22">
        <f>Sheet3!C11</f>
        <v>9979</v>
      </c>
      <c r="D12" s="23">
        <f>Sheet3!D11</f>
        <v>13670</v>
      </c>
      <c r="E12" s="24">
        <f aca="true" t="shared" si="2" ref="E12:E20">IF(D12=0,"-",((C12/D12)-1)*100)</f>
        <v>-27.000731528895393</v>
      </c>
      <c r="F12" s="22">
        <f>Sheet3!F11</f>
        <v>168183</v>
      </c>
      <c r="G12" s="23">
        <f>Sheet3!G11</f>
        <v>163350</v>
      </c>
      <c r="H12" s="25">
        <f aca="true" t="shared" si="3" ref="H12:H20">IF(G12=0,"-",((F12/G12)-1)*100)</f>
        <v>2.958677685950417</v>
      </c>
    </row>
    <row r="13" spans="1:8" ht="15.75">
      <c r="A13" s="20"/>
      <c r="B13" s="21" t="s">
        <v>12</v>
      </c>
      <c r="C13" s="22">
        <f>Sheet3!C12</f>
        <v>41</v>
      </c>
      <c r="D13" s="23">
        <f>Sheet3!D12</f>
        <v>21</v>
      </c>
      <c r="E13" s="24">
        <f t="shared" si="2"/>
        <v>95.23809523809523</v>
      </c>
      <c r="F13" s="22">
        <f>Sheet3!F12</f>
        <v>754</v>
      </c>
      <c r="G13" s="23">
        <f>Sheet3!G12</f>
        <v>509</v>
      </c>
      <c r="H13" s="25">
        <f t="shared" si="3"/>
        <v>48.133595284872285</v>
      </c>
    </row>
    <row r="14" spans="1:8" ht="15.75">
      <c r="A14" s="20"/>
      <c r="B14" s="21" t="s">
        <v>13</v>
      </c>
      <c r="C14" s="22">
        <f>Sheet3!C13</f>
        <v>44984</v>
      </c>
      <c r="D14" s="23">
        <f>Sheet3!D13</f>
        <v>37400</v>
      </c>
      <c r="E14" s="24">
        <f t="shared" si="2"/>
        <v>20.27807486631017</v>
      </c>
      <c r="F14" s="22">
        <f>Sheet3!F13</f>
        <v>514193</v>
      </c>
      <c r="G14" s="23">
        <f>Sheet3!G13</f>
        <v>425617</v>
      </c>
      <c r="H14" s="25">
        <f t="shared" si="3"/>
        <v>20.81119880079978</v>
      </c>
    </row>
    <row r="15" spans="1:8" ht="15.75">
      <c r="A15" s="20"/>
      <c r="B15" s="21" t="s">
        <v>14</v>
      </c>
      <c r="C15" s="22">
        <f>Sheet3!C14</f>
        <v>47760</v>
      </c>
      <c r="D15" s="23">
        <f>Sheet3!D14</f>
        <v>46799</v>
      </c>
      <c r="E15" s="24">
        <f t="shared" si="2"/>
        <v>2.053462680826512</v>
      </c>
      <c r="F15" s="22">
        <f>Sheet3!F14</f>
        <v>541057</v>
      </c>
      <c r="G15" s="23">
        <f>Sheet3!G14</f>
        <v>546498</v>
      </c>
      <c r="H15" s="25">
        <f t="shared" si="3"/>
        <v>-0.9956120607943708</v>
      </c>
    </row>
    <row r="16" spans="1:8" ht="15.75">
      <c r="A16" s="26"/>
      <c r="B16" s="21" t="s">
        <v>15</v>
      </c>
      <c r="C16" s="22">
        <f>Sheet3!C15</f>
        <v>2063</v>
      </c>
      <c r="D16" s="23">
        <f>Sheet3!D15</f>
        <v>2377</v>
      </c>
      <c r="E16" s="24">
        <f t="shared" si="2"/>
        <v>-13.20992848127892</v>
      </c>
      <c r="F16" s="22">
        <f>Sheet3!F15</f>
        <v>23710</v>
      </c>
      <c r="G16" s="23">
        <f>Sheet3!G15</f>
        <v>22891</v>
      </c>
      <c r="H16" s="25">
        <f t="shared" si="3"/>
        <v>3.577825346205943</v>
      </c>
    </row>
    <row r="17" spans="1:8" ht="15.75">
      <c r="A17" s="26"/>
      <c r="B17" s="21" t="s">
        <v>52</v>
      </c>
      <c r="C17" s="22">
        <f>Sheet3!C16</f>
        <v>7406</v>
      </c>
      <c r="D17" s="23">
        <f>Sheet3!D16</f>
        <v>5296</v>
      </c>
      <c r="E17" s="24">
        <f>IF(D17=0,"-",((C17/D17)-1)*100)</f>
        <v>39.84138972809668</v>
      </c>
      <c r="F17" s="22">
        <f>Sheet3!F16</f>
        <v>74695</v>
      </c>
      <c r="G17" s="23">
        <f>Sheet3!G16</f>
        <v>61246</v>
      </c>
      <c r="H17" s="25">
        <f>IF(G17=0,"-",((F17/G17)-1)*100)</f>
        <v>21.958985076576433</v>
      </c>
    </row>
    <row r="18" spans="1:8" ht="15.75">
      <c r="A18" s="26"/>
      <c r="B18" s="21" t="s">
        <v>68</v>
      </c>
      <c r="C18" s="22">
        <f>Sheet3!C17</f>
        <v>5487</v>
      </c>
      <c r="D18" s="23">
        <f>Sheet3!D17</f>
        <v>3917</v>
      </c>
      <c r="E18" s="24">
        <f>IF(D18=0,"-",((C18/D18)-1)*100)</f>
        <v>40.08169517487874</v>
      </c>
      <c r="F18" s="22">
        <f>Sheet3!F17</f>
        <v>64094</v>
      </c>
      <c r="G18" s="23">
        <f>Sheet3!G17</f>
        <v>74690</v>
      </c>
      <c r="H18" s="25">
        <f>IF(G18=0,"-",((F18/G18)-1)*100)</f>
        <v>-14.186638104163872</v>
      </c>
    </row>
    <row r="19" spans="1:8" ht="15.75">
      <c r="A19" s="26"/>
      <c r="B19" s="21" t="s">
        <v>59</v>
      </c>
      <c r="C19" s="22">
        <f>Sheet3!C18</f>
        <v>6810</v>
      </c>
      <c r="D19" s="23">
        <f>Sheet3!D18</f>
        <v>3607</v>
      </c>
      <c r="E19" s="24">
        <f>IF(D19=0,"-",((C19/D19)-1)*100)</f>
        <v>88.79955641807595</v>
      </c>
      <c r="F19" s="22">
        <f>Sheet3!F18</f>
        <v>58613</v>
      </c>
      <c r="G19" s="23">
        <f>Sheet3!G18</f>
        <v>65365</v>
      </c>
      <c r="H19" s="25">
        <f>IF(G19=0,"-",((F19/G19)-1)*100)</f>
        <v>-10.32968714143655</v>
      </c>
    </row>
    <row r="20" spans="1:8" ht="15.75">
      <c r="A20" s="27"/>
      <c r="B20" s="28" t="s">
        <v>44</v>
      </c>
      <c r="C20" s="22">
        <f>Sheet3!C19</f>
        <v>4548</v>
      </c>
      <c r="D20" s="23">
        <f>Sheet3!D19</f>
        <v>4440</v>
      </c>
      <c r="E20" s="24">
        <f t="shared" si="2"/>
        <v>2.43243243243243</v>
      </c>
      <c r="F20" s="22">
        <f>Sheet3!F19</f>
        <v>56589</v>
      </c>
      <c r="G20" s="23">
        <f>Sheet3!G19</f>
        <v>30470</v>
      </c>
      <c r="H20" s="25">
        <f t="shared" si="3"/>
        <v>85.72038070233017</v>
      </c>
    </row>
    <row r="21" spans="1:8" ht="15.75" customHeight="1">
      <c r="A21" s="30" t="s">
        <v>45</v>
      </c>
      <c r="B21" s="15"/>
      <c r="C21" s="16">
        <f>Sheet3!C24</f>
        <v>53621</v>
      </c>
      <c r="D21" s="17">
        <f>Sheet3!D24</f>
        <v>51260</v>
      </c>
      <c r="E21" s="18">
        <f aca="true" t="shared" si="4" ref="E21:E41">IF(D21=0,"-",((C21/D21)-1)*100)</f>
        <v>4.605930550136561</v>
      </c>
      <c r="F21" s="16">
        <f>Sheet3!F24</f>
        <v>648515</v>
      </c>
      <c r="G21" s="17">
        <f>Sheet3!G24</f>
        <v>576272</v>
      </c>
      <c r="H21" s="19">
        <f aca="true" t="shared" si="5" ref="H21:H41">IF(G21=0,"-",((F21/G21)-1)*100)</f>
        <v>12.53626759585751</v>
      </c>
    </row>
    <row r="22" spans="1:8" ht="16.5" customHeight="1">
      <c r="A22" s="20"/>
      <c r="B22" s="21" t="s">
        <v>56</v>
      </c>
      <c r="C22" s="22">
        <f>Sheet3!C21</f>
        <v>44178</v>
      </c>
      <c r="D22" s="23">
        <f>Sheet3!D21</f>
        <v>43158</v>
      </c>
      <c r="E22" s="24">
        <f t="shared" si="4"/>
        <v>2.3634088697344735</v>
      </c>
      <c r="F22" s="22">
        <f>Sheet3!F21</f>
        <v>534022</v>
      </c>
      <c r="G22" s="23">
        <f>Sheet3!G21</f>
        <v>485987</v>
      </c>
      <c r="H22" s="25">
        <f t="shared" si="5"/>
        <v>9.8840092430456</v>
      </c>
    </row>
    <row r="23" spans="1:8" ht="15.75">
      <c r="A23" s="20"/>
      <c r="B23" s="21" t="s">
        <v>18</v>
      </c>
      <c r="C23" s="22">
        <f>Sheet3!C22</f>
        <v>8673</v>
      </c>
      <c r="D23" s="23">
        <f>Sheet3!D22</f>
        <v>7401</v>
      </c>
      <c r="E23" s="24">
        <f>IF(D23=0,"-",((C23/D23)-1)*100)</f>
        <v>17.186866639643284</v>
      </c>
      <c r="F23" s="22">
        <f>Sheet3!F22</f>
        <v>107052</v>
      </c>
      <c r="G23" s="23">
        <f>Sheet3!G22</f>
        <v>87966</v>
      </c>
      <c r="H23" s="25">
        <f t="shared" si="5"/>
        <v>21.69701930291248</v>
      </c>
    </row>
    <row r="24" spans="1:8" ht="15.75">
      <c r="A24" s="31"/>
      <c r="B24" s="28" t="s">
        <v>46</v>
      </c>
      <c r="C24" s="22">
        <f>Sheet3!C23</f>
        <v>770</v>
      </c>
      <c r="D24" s="23">
        <f>Sheet3!D23</f>
        <v>701</v>
      </c>
      <c r="E24" s="24">
        <f>IF(D24=0,"-",((C24/D24)-1)*100)</f>
        <v>9.84308131241085</v>
      </c>
      <c r="F24" s="22">
        <f>Sheet3!F23</f>
        <v>7441</v>
      </c>
      <c r="G24" s="23">
        <f>Sheet3!G23</f>
        <v>2319</v>
      </c>
      <c r="H24" s="25">
        <f t="shared" si="5"/>
        <v>220.8710651142734</v>
      </c>
    </row>
    <row r="25" spans="1:8" ht="15.75" customHeight="1">
      <c r="A25" s="14" t="s">
        <v>47</v>
      </c>
      <c r="B25" s="15"/>
      <c r="C25" s="16">
        <f>Sheet3!C33</f>
        <v>34306</v>
      </c>
      <c r="D25" s="17">
        <f>Sheet3!D33</f>
        <v>25904</v>
      </c>
      <c r="E25" s="18">
        <f t="shared" si="4"/>
        <v>32.43514515132797</v>
      </c>
      <c r="F25" s="16">
        <f>Sheet3!F33</f>
        <v>468040</v>
      </c>
      <c r="G25" s="17">
        <f>Sheet3!G33</f>
        <v>235862</v>
      </c>
      <c r="H25" s="19">
        <f t="shared" si="5"/>
        <v>98.43806971873383</v>
      </c>
    </row>
    <row r="26" spans="1:8" ht="16.5" customHeight="1">
      <c r="A26" s="65"/>
      <c r="B26" s="21" t="s">
        <v>21</v>
      </c>
      <c r="C26" s="22">
        <f>Sheet3!C25</f>
        <v>4590</v>
      </c>
      <c r="D26" s="23">
        <f>Sheet3!D25</f>
        <v>4819</v>
      </c>
      <c r="E26" s="24">
        <f t="shared" si="4"/>
        <v>-4.752023241336378</v>
      </c>
      <c r="F26" s="22">
        <f>Sheet3!F25</f>
        <v>62379</v>
      </c>
      <c r="G26" s="23">
        <f>Sheet3!G25</f>
        <v>42547</v>
      </c>
      <c r="H26" s="25">
        <f t="shared" si="5"/>
        <v>46.61198204338732</v>
      </c>
    </row>
    <row r="27" spans="1:8" ht="15.75">
      <c r="A27" s="66"/>
      <c r="B27" s="21" t="s">
        <v>22</v>
      </c>
      <c r="C27" s="22">
        <f>Sheet3!C26</f>
        <v>8055</v>
      </c>
      <c r="D27" s="23">
        <f>Sheet3!D26</f>
        <v>6676</v>
      </c>
      <c r="E27" s="24">
        <f aca="true" t="shared" si="6" ref="E27:E33">IF(D27=0,"-",((C27/D27)-1)*100)</f>
        <v>20.656081485919707</v>
      </c>
      <c r="F27" s="22">
        <f>Sheet3!F26</f>
        <v>90980</v>
      </c>
      <c r="G27" s="23">
        <f>Sheet3!G26</f>
        <v>62264</v>
      </c>
      <c r="H27" s="25">
        <f t="shared" si="5"/>
        <v>46.11974816908646</v>
      </c>
    </row>
    <row r="28" spans="1:8" ht="15.75">
      <c r="A28" s="66"/>
      <c r="B28" s="21" t="s">
        <v>23</v>
      </c>
      <c r="C28" s="22">
        <f>Sheet3!C27</f>
        <v>3263</v>
      </c>
      <c r="D28" s="23">
        <f>Sheet3!D27</f>
        <v>1992</v>
      </c>
      <c r="E28" s="24">
        <f t="shared" si="6"/>
        <v>63.80522088353413</v>
      </c>
      <c r="F28" s="22">
        <f>Sheet3!F27</f>
        <v>45054</v>
      </c>
      <c r="G28" s="23">
        <f>Sheet3!G27</f>
        <v>11119</v>
      </c>
      <c r="H28" s="25">
        <f t="shared" si="5"/>
        <v>305.1983092004677</v>
      </c>
    </row>
    <row r="29" spans="1:8" ht="15.75">
      <c r="A29" s="66"/>
      <c r="B29" s="21" t="s">
        <v>24</v>
      </c>
      <c r="C29" s="22">
        <f>Sheet3!C28</f>
        <v>5091</v>
      </c>
      <c r="D29" s="23">
        <f>Sheet3!D28</f>
        <v>2337</v>
      </c>
      <c r="E29" s="24">
        <f t="shared" si="6"/>
        <v>117.84338896020539</v>
      </c>
      <c r="F29" s="22">
        <f>Sheet3!F28</f>
        <v>62564</v>
      </c>
      <c r="G29" s="23">
        <f>Sheet3!G28</f>
        <v>28601</v>
      </c>
      <c r="H29" s="25">
        <f t="shared" si="5"/>
        <v>118.74759623789379</v>
      </c>
    </row>
    <row r="30" spans="1:8" ht="15.75">
      <c r="A30" s="66"/>
      <c r="B30" s="21" t="s">
        <v>25</v>
      </c>
      <c r="C30" s="22">
        <f>Sheet3!C29</f>
        <v>478</v>
      </c>
      <c r="D30" s="23">
        <f>Sheet3!D29</f>
        <v>341</v>
      </c>
      <c r="E30" s="24">
        <f t="shared" si="6"/>
        <v>40.175953079178896</v>
      </c>
      <c r="F30" s="22">
        <f>Sheet3!F29</f>
        <v>15124</v>
      </c>
      <c r="G30" s="23">
        <f>Sheet3!G29</f>
        <v>5228</v>
      </c>
      <c r="H30" s="25">
        <f t="shared" si="5"/>
        <v>189.28844682478962</v>
      </c>
    </row>
    <row r="31" spans="1:8" ht="15.75">
      <c r="A31" s="66"/>
      <c r="B31" s="21" t="s">
        <v>55</v>
      </c>
      <c r="C31" s="22">
        <f>Sheet3!C30</f>
        <v>2044</v>
      </c>
      <c r="D31" s="23">
        <f>Sheet3!D30</f>
        <v>1641</v>
      </c>
      <c r="E31" s="24">
        <f t="shared" si="6"/>
        <v>24.558196221815965</v>
      </c>
      <c r="F31" s="22">
        <f>Sheet3!F30</f>
        <v>41681</v>
      </c>
      <c r="G31" s="23">
        <f>Sheet3!G30</f>
        <v>14278</v>
      </c>
      <c r="H31" s="25">
        <f t="shared" si="5"/>
        <v>191.92463930522484</v>
      </c>
    </row>
    <row r="32" spans="1:8" ht="15.75">
      <c r="A32" s="66"/>
      <c r="B32" s="21" t="s">
        <v>26</v>
      </c>
      <c r="C32" s="22">
        <f>Sheet3!C31</f>
        <v>5132</v>
      </c>
      <c r="D32" s="23">
        <f>Sheet3!D31</f>
        <v>4648</v>
      </c>
      <c r="E32" s="24">
        <f t="shared" si="6"/>
        <v>10.413080895008608</v>
      </c>
      <c r="F32" s="22">
        <f>Sheet3!F31</f>
        <v>55693</v>
      </c>
      <c r="G32" s="23">
        <f>Sheet3!G31</f>
        <v>38814</v>
      </c>
      <c r="H32" s="25">
        <f t="shared" si="5"/>
        <v>43.48688617509146</v>
      </c>
    </row>
    <row r="33" spans="1:8" ht="15.75">
      <c r="A33" s="34"/>
      <c r="B33" s="28" t="s">
        <v>48</v>
      </c>
      <c r="C33" s="22">
        <f>Sheet3!C32</f>
        <v>5653</v>
      </c>
      <c r="D33" s="23">
        <f>Sheet3!D32</f>
        <v>3450</v>
      </c>
      <c r="E33" s="24">
        <f t="shared" si="6"/>
        <v>63.85507246376812</v>
      </c>
      <c r="F33" s="22">
        <f>Sheet3!F32</f>
        <v>94565</v>
      </c>
      <c r="G33" s="23">
        <f>Sheet3!G32</f>
        <v>33011</v>
      </c>
      <c r="H33" s="25">
        <f t="shared" si="5"/>
        <v>186.46511768804336</v>
      </c>
    </row>
    <row r="34" spans="1:8" ht="16.5" customHeight="1">
      <c r="A34" s="14" t="s">
        <v>49</v>
      </c>
      <c r="B34" s="15"/>
      <c r="C34" s="16">
        <f>Sheet3!C38</f>
        <v>14251</v>
      </c>
      <c r="D34" s="17">
        <f>Sheet3!D38</f>
        <v>14167</v>
      </c>
      <c r="E34" s="18">
        <f t="shared" si="4"/>
        <v>0.5929272252417572</v>
      </c>
      <c r="F34" s="16">
        <f>Sheet3!F38</f>
        <v>165973</v>
      </c>
      <c r="G34" s="17">
        <f>Sheet3!G38</f>
        <v>144399</v>
      </c>
      <c r="H34" s="19">
        <f t="shared" si="5"/>
        <v>14.94054667968614</v>
      </c>
    </row>
    <row r="35" spans="1:8" ht="16.5" customHeight="1">
      <c r="A35" s="20"/>
      <c r="B35" s="21" t="s">
        <v>29</v>
      </c>
      <c r="C35" s="22">
        <f>Sheet3!C34</f>
        <v>11905</v>
      </c>
      <c r="D35" s="23">
        <f>Sheet3!D34</f>
        <v>12505</v>
      </c>
      <c r="E35" s="24">
        <f t="shared" si="4"/>
        <v>-4.798080767692925</v>
      </c>
      <c r="F35" s="22">
        <f>Sheet3!F34</f>
        <v>150186</v>
      </c>
      <c r="G35" s="23">
        <f>Sheet3!G34</f>
        <v>128023</v>
      </c>
      <c r="H35" s="25">
        <f t="shared" si="5"/>
        <v>17.311733047967937</v>
      </c>
    </row>
    <row r="36" spans="1:8" ht="15.75">
      <c r="A36" s="33"/>
      <c r="B36" s="21" t="s">
        <v>30</v>
      </c>
      <c r="C36" s="22">
        <f>Sheet3!C35</f>
        <v>1469</v>
      </c>
      <c r="D36" s="23">
        <f>Sheet3!D35</f>
        <v>1008</v>
      </c>
      <c r="E36" s="24">
        <f t="shared" si="4"/>
        <v>45.73412698412697</v>
      </c>
      <c r="F36" s="22">
        <f>Sheet3!F35</f>
        <v>5059</v>
      </c>
      <c r="G36" s="23">
        <f>Sheet3!G35</f>
        <v>1881</v>
      </c>
      <c r="H36" s="25">
        <f t="shared" si="5"/>
        <v>168.95268474215843</v>
      </c>
    </row>
    <row r="37" spans="1:8" ht="15.75">
      <c r="A37" s="33"/>
      <c r="B37" s="21" t="s">
        <v>31</v>
      </c>
      <c r="C37" s="22">
        <f>Sheet3!C36</f>
        <v>800</v>
      </c>
      <c r="D37" s="23">
        <f>Sheet3!D36</f>
        <v>559</v>
      </c>
      <c r="E37" s="24">
        <f t="shared" si="4"/>
        <v>43.11270125223614</v>
      </c>
      <c r="F37" s="22">
        <f>Sheet3!F36</f>
        <v>9168</v>
      </c>
      <c r="G37" s="23">
        <f>Sheet3!G36</f>
        <v>13391</v>
      </c>
      <c r="H37" s="25">
        <f t="shared" si="5"/>
        <v>-31.53610634007916</v>
      </c>
    </row>
    <row r="38" spans="1:8" ht="15.75">
      <c r="A38" s="31"/>
      <c r="B38" s="28" t="s">
        <v>50</v>
      </c>
      <c r="C38" s="22">
        <f>Sheet3!C37</f>
        <v>77</v>
      </c>
      <c r="D38" s="23">
        <f>Sheet3!D37</f>
        <v>95</v>
      </c>
      <c r="E38" s="32">
        <f t="shared" si="4"/>
        <v>-18.947368421052634</v>
      </c>
      <c r="F38" s="51">
        <f>Sheet3!F37</f>
        <v>1560</v>
      </c>
      <c r="G38" s="23">
        <f>Sheet3!G37</f>
        <v>1104</v>
      </c>
      <c r="H38" s="29">
        <f t="shared" si="5"/>
        <v>41.30434782608696</v>
      </c>
    </row>
    <row r="39" spans="1:8" ht="15.75">
      <c r="A39" s="35" t="s">
        <v>51</v>
      </c>
      <c r="B39" s="36"/>
      <c r="C39" s="46">
        <f>Sheet3!C41</f>
        <v>1489</v>
      </c>
      <c r="D39" s="47">
        <f>Sheet3!D41</f>
        <v>1421</v>
      </c>
      <c r="E39" s="37">
        <f t="shared" si="4"/>
        <v>4.785362420830408</v>
      </c>
      <c r="F39" s="46">
        <f>Sheet3!F41</f>
        <v>15344</v>
      </c>
      <c r="G39" s="47">
        <f>Sheet3!G41</f>
        <v>4326</v>
      </c>
      <c r="H39" s="38">
        <f t="shared" si="5"/>
        <v>254.69255663430422</v>
      </c>
    </row>
    <row r="40" spans="1:8" ht="15.75">
      <c r="A40" s="39" t="s">
        <v>54</v>
      </c>
      <c r="B40" s="36"/>
      <c r="C40" s="40">
        <f>Sheet3!C42</f>
        <v>213</v>
      </c>
      <c r="D40" s="54">
        <f>Sheet3!D42</f>
        <v>414</v>
      </c>
      <c r="E40" s="41">
        <f t="shared" si="4"/>
        <v>-48.550724637681164</v>
      </c>
      <c r="F40" s="40">
        <f>Sheet3!F42</f>
        <v>5541</v>
      </c>
      <c r="G40" s="54">
        <f>Sheet3!G42</f>
        <v>5002</v>
      </c>
      <c r="H40" s="42">
        <f t="shared" si="5"/>
        <v>10.77568972411036</v>
      </c>
    </row>
    <row r="41" spans="1:8" s="45" customFormat="1" ht="15.75">
      <c r="A41" s="35" t="s">
        <v>36</v>
      </c>
      <c r="B41" s="43"/>
      <c r="C41" s="44">
        <f>Sheet3!C43</f>
        <v>1253282</v>
      </c>
      <c r="D41" s="55">
        <f>Sheet3!D43</f>
        <v>1113547</v>
      </c>
      <c r="E41" s="37">
        <f t="shared" si="4"/>
        <v>12.548639617366852</v>
      </c>
      <c r="F41" s="44">
        <f>Sheet3!F43</f>
        <v>14493496</v>
      </c>
      <c r="G41" s="55">
        <f>Sheet3!G43</f>
        <v>13515583</v>
      </c>
      <c r="H41" s="38">
        <f t="shared" si="5"/>
        <v>7.235448148999568</v>
      </c>
    </row>
    <row r="42" ht="15.75">
      <c r="A42" s="48" t="s">
        <v>73</v>
      </c>
    </row>
    <row r="43" spans="1:6" ht="15" customHeight="1">
      <c r="A43" s="67" t="s">
        <v>74</v>
      </c>
      <c r="B43" s="67"/>
      <c r="C43" s="67"/>
      <c r="D43" s="67"/>
      <c r="E43" s="67"/>
      <c r="F43" s="67"/>
    </row>
  </sheetData>
  <sheetProtection/>
  <mergeCells count="4">
    <mergeCell ref="A1:H1"/>
    <mergeCell ref="A2:B2"/>
    <mergeCell ref="A26:A32"/>
    <mergeCell ref="A43:F43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2017-12-13T05:56:44Z</cp:lastPrinted>
  <dcterms:created xsi:type="dcterms:W3CDTF">2000-09-20T06:55:14Z</dcterms:created>
  <dcterms:modified xsi:type="dcterms:W3CDTF">2017-12-13T05:56:49Z</dcterms:modified>
  <cp:category/>
  <cp:version/>
  <cp:contentType/>
  <cp:contentStatus/>
</cp:coreProperties>
</file>