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8" activeTab="1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'月刊用格式'!$A$1:$H$42</definedName>
    <definedName name="外部資料_1" localSheetId="1">'Sheet3'!$A$3:$G$43</definedName>
    <definedName name="外部資料_1" localSheetId="2">'月刊用格式'!$A$4:$G$41</definedName>
  </definedNames>
  <calcPr fullCalcOnLoad="1"/>
</workbook>
</file>

<file path=xl/sharedStrings.xml><?xml version="1.0" encoding="utf-8"?>
<sst xmlns="http://schemas.openxmlformats.org/spreadsheetml/2006/main" count="100" uniqueCount="76">
  <si>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</si>
  <si>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</si>
  <si>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</si>
  <si>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</si>
  <si>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</si>
  <si>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</si>
  <si>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</si>
  <si>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</si>
  <si>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</si>
  <si>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</si>
  <si>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</si>
  <si>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</si>
  <si>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</si>
  <si>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</si>
  <si>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</si>
  <si>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</si>
  <si>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</si>
  <si>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</si>
  <si>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</si>
  <si>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</si>
  <si>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</si>
  <si>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</si>
  <si>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</si>
  <si>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</si>
  <si>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</si>
  <si>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</si>
  <si>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</si>
  <si>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</si>
  <si>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</si>
  <si>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</si>
  <si>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</si>
  <si>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</si>
  <si>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</si>
  <si>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</si>
  <si>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</si>
  <si>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</si>
  <si>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</si>
  <si>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</si>
  <si>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</si>
  <si>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</si>
  <si>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</si>
  <si>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</si>
  <si>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</si>
  <si>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</si>
  <si>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</si>
  <si>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</si>
  <si>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</si>
  <si>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</si>
  <si>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</si>
  <si>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</si>
  <si>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</si>
  <si>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</si>
  <si>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</si>
  <si>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</si>
  <si>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</si>
  <si>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</si>
  <si>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</si>
  <si>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比較 
Change +-%</t>
  </si>
  <si>
    <t>土耳其 Turkey</t>
  </si>
  <si>
    <t>January</t>
  </si>
  <si>
    <t>1</t>
  </si>
  <si>
    <t>韓國 Korea,Republic of</t>
  </si>
  <si>
    <t>土耳其 Turkey</t>
  </si>
  <si>
    <t>英國 United Kingdom</t>
  </si>
  <si>
    <t>其他 Others</t>
  </si>
  <si>
    <t>註: 因國人出境數據以飛航到達首站為統計原則，另含不固定包機航程等因素，故國人赴各國實際數據請以各目的地國家官方公布入境數字為準。</t>
  </si>
  <si>
    <t>美國 United States of America</t>
  </si>
  <si>
    <r>
      <t xml:space="preserve">阿拉伯聯合大公國 </t>
    </r>
    <r>
      <rPr>
        <sz val="9"/>
        <rFont val="新細明體"/>
        <family val="1"/>
      </rPr>
      <t>United Arab Emirates</t>
    </r>
  </si>
  <si>
    <t>107</t>
  </si>
  <si>
    <t>四</t>
  </si>
  <si>
    <t>April</t>
  </si>
  <si>
    <t>4</t>
  </si>
  <si>
    <t>阿拉伯聯合大公國 United Arab Emirates</t>
  </si>
  <si>
    <t>澳門 Macao</t>
  </si>
  <si>
    <t>韓國 Korea,Republic of</t>
  </si>
  <si>
    <t>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</si>
</sst>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5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 textRotation="255"/>
    </xf>
    <xf numFmtId="0" fontId="8" fillId="0" borderId="18" xfId="0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7" xfId="0" applyFont="1" applyBorder="1" applyAlignment="1">
      <alignment/>
    </xf>
    <xf numFmtId="179" fontId="0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20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80" fontId="0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/>
    </xf>
    <xf numFmtId="0" fontId="11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077200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5.75">
      <c r="A1" t="s">
        <v>68</v>
      </c>
    </row>
    <row r="3" ht="15.75">
      <c r="A3" t="s">
        <v>37</v>
      </c>
    </row>
    <row r="4" ht="15.75">
      <c r="A4" t="s">
        <v>59</v>
      </c>
    </row>
    <row r="5" ht="15.75">
      <c r="A5" t="s">
        <v>69</v>
      </c>
    </row>
    <row r="6" ht="15.75">
      <c r="A6" t="s">
        <v>70</v>
      </c>
    </row>
    <row r="8" ht="15.75">
      <c r="A8" t="s">
        <v>60</v>
      </c>
    </row>
    <row r="9" ht="15.75">
      <c r="A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3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6.5"/>
  <cols>
    <col min="1" max="1" width="5.375" style="0" customWidth="1"/>
    <col min="2" max="2" width="29.625" style="0" customWidth="1"/>
    <col min="3" max="8" width="13.25390625" style="0" customWidth="1"/>
  </cols>
  <sheetData>
    <row r="1" spans="1:10" ht="77.25" customHeight="1">
      <c r="A1" s="59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107年4月及1至4月中華民國國民出國人數及成長率－按目的地分
Table 2-2 Outbound Departures of Nationals of the Republic
of China by Destination, April &amp; January-April, 2018</v>
      </c>
      <c r="B1" s="59"/>
      <c r="C1" s="59"/>
      <c r="D1" s="59"/>
      <c r="E1" s="59"/>
      <c r="F1" s="59"/>
      <c r="G1" s="59"/>
      <c r="H1" s="59"/>
      <c r="I1" s="3"/>
      <c r="J1" s="1"/>
    </row>
    <row r="2" spans="1:20" ht="70.5" customHeight="1">
      <c r="A2" s="60" t="s">
        <v>38</v>
      </c>
      <c r="B2" s="60"/>
      <c r="C2" s="4" t="str">
        <f>Sheet1!A1&amp;"年"&amp;Sheet1!A9&amp;"月"&amp;Sheet1!A6&amp;", "&amp;Sheet1!A1+1911</f>
        <v>107年4月April, 2018</v>
      </c>
      <c r="D2" s="4" t="str">
        <f>Sheet1!A1-1&amp;"年"&amp;Sheet1!A9&amp;"月"&amp;Sheet1!A6&amp;", "&amp;Sheet1!A1-1+1911</f>
        <v>106年4月April, 2017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107年1-4月
Jan.-Apr., 
2018</v>
      </c>
      <c r="G2" s="4" t="str">
        <f>Sheet1!A1-1&amp;"年"&amp;Sheet1!A8&amp;"-"&amp;Sheet1!A9&amp;"月
"&amp;MID(Sheet1!A4,1,3)&amp;".-"&amp;MID(Sheet1!A6,1,3)&amp;".,
 "&amp;Sheet1!A1-1+1911</f>
        <v>106年1-4月
Jan.-Apr.,
 2017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61" t="s">
        <v>0</v>
      </c>
      <c r="B3" s="6" t="s">
        <v>5</v>
      </c>
      <c r="C3" s="7">
        <v>142194</v>
      </c>
      <c r="D3" s="7">
        <v>142568</v>
      </c>
      <c r="E3" s="8">
        <f aca="true" t="shared" si="0" ref="E3:E43">IF(D3=0,"-",((C3/D3)-1)*100)</f>
        <v>-0.262330957858703</v>
      </c>
      <c r="F3" s="7">
        <v>554825</v>
      </c>
      <c r="G3" s="7">
        <v>585846</v>
      </c>
      <c r="H3" s="8">
        <f aca="true" t="shared" si="1" ref="H3:H43">IF(G3=0,"-",((F3/G3)-1)*100)</f>
        <v>-5.295077545976246</v>
      </c>
    </row>
    <row r="4" spans="1:8" ht="15.75">
      <c r="A4" s="56"/>
      <c r="B4" s="6" t="s">
        <v>14</v>
      </c>
      <c r="C4" s="7">
        <v>51954</v>
      </c>
      <c r="D4" s="7">
        <v>48988</v>
      </c>
      <c r="E4" s="8">
        <f t="shared" si="0"/>
        <v>6.05454396995182</v>
      </c>
      <c r="F4" s="7">
        <v>197399</v>
      </c>
      <c r="G4" s="7">
        <v>189310</v>
      </c>
      <c r="H4" s="8">
        <f t="shared" si="1"/>
        <v>4.272885742961274</v>
      </c>
    </row>
    <row r="5" spans="1:8" ht="15.75">
      <c r="A5" s="56"/>
      <c r="B5" s="6" t="s">
        <v>41</v>
      </c>
      <c r="C5" s="7">
        <v>375075</v>
      </c>
      <c r="D5" s="7">
        <v>341117</v>
      </c>
      <c r="E5" s="8">
        <f t="shared" si="0"/>
        <v>9.954942145949918</v>
      </c>
      <c r="F5" s="7">
        <v>1291797</v>
      </c>
      <c r="G5" s="7">
        <v>1219298</v>
      </c>
      <c r="H5" s="8">
        <f t="shared" si="1"/>
        <v>5.945962348826939</v>
      </c>
    </row>
    <row r="6" spans="1:8" ht="15.75">
      <c r="A6" s="56"/>
      <c r="B6" s="6" t="s">
        <v>6</v>
      </c>
      <c r="C6" s="7">
        <v>468435</v>
      </c>
      <c r="D6" s="7">
        <v>419923</v>
      </c>
      <c r="E6" s="8">
        <f t="shared" si="0"/>
        <v>11.552594166073305</v>
      </c>
      <c r="F6" s="7">
        <v>1616232</v>
      </c>
      <c r="G6" s="7">
        <v>1468079</v>
      </c>
      <c r="H6" s="8">
        <f t="shared" si="1"/>
        <v>10.091623134722315</v>
      </c>
    </row>
    <row r="7" spans="1:8" ht="15.75">
      <c r="A7" s="56"/>
      <c r="B7" s="6" t="s">
        <v>61</v>
      </c>
      <c r="C7" s="7">
        <v>105548</v>
      </c>
      <c r="D7" s="7">
        <v>75268</v>
      </c>
      <c r="E7" s="8">
        <f t="shared" si="0"/>
        <v>40.22957963543605</v>
      </c>
      <c r="F7" s="7">
        <v>354921</v>
      </c>
      <c r="G7" s="7">
        <v>287926</v>
      </c>
      <c r="H7" s="8">
        <f t="shared" si="1"/>
        <v>23.26813139487229</v>
      </c>
    </row>
    <row r="8" spans="1:8" ht="15.75">
      <c r="A8" s="56"/>
      <c r="B8" s="6" t="s">
        <v>7</v>
      </c>
      <c r="C8" s="7">
        <v>28998</v>
      </c>
      <c r="D8" s="7">
        <v>24912</v>
      </c>
      <c r="E8" s="8">
        <f t="shared" si="0"/>
        <v>16.40173410404624</v>
      </c>
      <c r="F8" s="7">
        <v>123409</v>
      </c>
      <c r="G8" s="7">
        <v>110115</v>
      </c>
      <c r="H8" s="8">
        <f t="shared" si="1"/>
        <v>12.072832947373202</v>
      </c>
    </row>
    <row r="9" spans="1:8" ht="15.75">
      <c r="A9" s="56"/>
      <c r="B9" s="6" t="s">
        <v>8</v>
      </c>
      <c r="C9" s="7">
        <v>27327</v>
      </c>
      <c r="D9" s="7">
        <v>21061</v>
      </c>
      <c r="E9" s="8">
        <f t="shared" si="0"/>
        <v>29.7516737097004</v>
      </c>
      <c r="F9" s="7">
        <v>108594</v>
      </c>
      <c r="G9" s="7">
        <v>90663</v>
      </c>
      <c r="H9" s="8">
        <f t="shared" si="1"/>
        <v>19.77763806624533</v>
      </c>
    </row>
    <row r="10" spans="1:8" ht="15.75">
      <c r="A10" s="56"/>
      <c r="B10" s="6" t="s">
        <v>9</v>
      </c>
      <c r="C10" s="7">
        <v>55138</v>
      </c>
      <c r="D10" s="7">
        <v>40780</v>
      </c>
      <c r="E10" s="8">
        <f t="shared" si="0"/>
        <v>35.20843550760178</v>
      </c>
      <c r="F10" s="7">
        <v>218677</v>
      </c>
      <c r="G10" s="7">
        <v>168415</v>
      </c>
      <c r="H10" s="8">
        <f t="shared" si="1"/>
        <v>29.844135023602412</v>
      </c>
    </row>
    <row r="11" spans="1:8" ht="15.75">
      <c r="A11" s="56"/>
      <c r="B11" s="6" t="s">
        <v>10</v>
      </c>
      <c r="C11" s="7">
        <v>22811</v>
      </c>
      <c r="D11" s="7">
        <v>19949</v>
      </c>
      <c r="E11" s="8">
        <f t="shared" si="0"/>
        <v>14.346583788661093</v>
      </c>
      <c r="F11" s="7">
        <v>83764</v>
      </c>
      <c r="G11" s="7">
        <v>85086</v>
      </c>
      <c r="H11" s="8">
        <f t="shared" si="1"/>
        <v>-1.5537221164468873</v>
      </c>
    </row>
    <row r="12" spans="1:8" ht="15.75">
      <c r="A12" s="56"/>
      <c r="B12" s="6" t="s">
        <v>11</v>
      </c>
      <c r="C12" s="7">
        <v>14638</v>
      </c>
      <c r="D12" s="7">
        <v>14989</v>
      </c>
      <c r="E12" s="8">
        <f t="shared" si="0"/>
        <v>-2.341717259323506</v>
      </c>
      <c r="F12" s="7">
        <v>59359</v>
      </c>
      <c r="G12" s="7">
        <v>64464</v>
      </c>
      <c r="H12" s="8">
        <f t="shared" si="1"/>
        <v>-7.919148672127074</v>
      </c>
    </row>
    <row r="13" spans="1:8" ht="15.75">
      <c r="A13" s="56"/>
      <c r="B13" s="6" t="s">
        <v>12</v>
      </c>
      <c r="C13" s="7">
        <v>84</v>
      </c>
      <c r="D13" s="7">
        <v>71</v>
      </c>
      <c r="E13" s="8">
        <f t="shared" si="0"/>
        <v>18.309859154929576</v>
      </c>
      <c r="F13" s="7">
        <v>356</v>
      </c>
      <c r="G13" s="7">
        <v>453</v>
      </c>
      <c r="H13" s="8">
        <f t="shared" si="1"/>
        <v>-21.41280353200883</v>
      </c>
    </row>
    <row r="14" spans="1:8" ht="15.75">
      <c r="A14" s="56"/>
      <c r="B14" s="6" t="s">
        <v>13</v>
      </c>
      <c r="C14" s="7">
        <v>56590</v>
      </c>
      <c r="D14" s="7">
        <v>45527</v>
      </c>
      <c r="E14" s="8">
        <f t="shared" si="0"/>
        <v>24.299866013574366</v>
      </c>
      <c r="F14" s="7">
        <v>212266</v>
      </c>
      <c r="G14" s="7">
        <v>185531</v>
      </c>
      <c r="H14" s="8">
        <f t="shared" si="1"/>
        <v>14.409990783211434</v>
      </c>
    </row>
    <row r="15" spans="1:8" ht="15.75">
      <c r="A15" s="56"/>
      <c r="B15" s="6" t="s">
        <v>15</v>
      </c>
      <c r="C15" s="7">
        <v>2189</v>
      </c>
      <c r="D15" s="7">
        <v>1913</v>
      </c>
      <c r="E15" s="8">
        <f t="shared" si="0"/>
        <v>14.427600627286985</v>
      </c>
      <c r="F15" s="7">
        <v>9708</v>
      </c>
      <c r="G15" s="7">
        <v>9559</v>
      </c>
      <c r="H15" s="8">
        <f t="shared" si="1"/>
        <v>1.5587404540223782</v>
      </c>
    </row>
    <row r="16" spans="1:8" ht="15.75">
      <c r="A16" s="56"/>
      <c r="B16" s="6" t="s">
        <v>53</v>
      </c>
      <c r="C16" s="7">
        <v>8979</v>
      </c>
      <c r="D16" s="7">
        <v>6368</v>
      </c>
      <c r="E16" s="8">
        <f t="shared" si="0"/>
        <v>41.00188442211055</v>
      </c>
      <c r="F16" s="7">
        <v>34849</v>
      </c>
      <c r="G16" s="7">
        <v>25381</v>
      </c>
      <c r="H16" s="8">
        <f t="shared" si="1"/>
        <v>37.30349474015997</v>
      </c>
    </row>
    <row r="17" spans="1:8" ht="15.75">
      <c r="A17" s="56"/>
      <c r="B17" s="6" t="s">
        <v>72</v>
      </c>
      <c r="C17" s="7">
        <v>5346</v>
      </c>
      <c r="D17" s="7">
        <v>5052</v>
      </c>
      <c r="E17" s="8">
        <f t="shared" si="0"/>
        <v>5.819477434679343</v>
      </c>
      <c r="F17" s="7">
        <v>21716</v>
      </c>
      <c r="G17" s="7">
        <v>24332</v>
      </c>
      <c r="H17" s="8">
        <f t="shared" si="1"/>
        <v>-10.751274042413284</v>
      </c>
    </row>
    <row r="18" spans="1:8" ht="15.75" customHeight="1">
      <c r="A18" s="56"/>
      <c r="B18" s="6" t="s">
        <v>62</v>
      </c>
      <c r="C18" s="7">
        <v>8209</v>
      </c>
      <c r="D18" s="7">
        <v>4889</v>
      </c>
      <c r="E18" s="8">
        <f t="shared" si="0"/>
        <v>67.90754755573738</v>
      </c>
      <c r="F18" s="7">
        <v>27175</v>
      </c>
      <c r="G18" s="7">
        <v>18745</v>
      </c>
      <c r="H18" s="8">
        <f t="shared" si="1"/>
        <v>44.9719925313417</v>
      </c>
    </row>
    <row r="19" spans="1:8" ht="16.5" customHeight="1">
      <c r="A19" s="56"/>
      <c r="B19" s="6" t="s">
        <v>16</v>
      </c>
      <c r="C19" s="7">
        <v>4468</v>
      </c>
      <c r="D19" s="7">
        <v>4168</v>
      </c>
      <c r="E19" s="8">
        <f t="shared" si="0"/>
        <v>7.197696737044157</v>
      </c>
      <c r="F19" s="7">
        <v>23110</v>
      </c>
      <c r="G19" s="7">
        <v>20073</v>
      </c>
      <c r="H19" s="8">
        <f t="shared" si="1"/>
        <v>15.129776316444964</v>
      </c>
    </row>
    <row r="20" spans="1:8" ht="15.75">
      <c r="A20" s="56"/>
      <c r="B20" s="6" t="s">
        <v>17</v>
      </c>
      <c r="C20" s="7">
        <v>1377983</v>
      </c>
      <c r="D20" s="7">
        <v>1217543</v>
      </c>
      <c r="E20" s="8">
        <f t="shared" si="0"/>
        <v>13.17735800706834</v>
      </c>
      <c r="F20" s="7">
        <v>4938157</v>
      </c>
      <c r="G20" s="7">
        <v>4553276</v>
      </c>
      <c r="H20" s="8">
        <f t="shared" si="1"/>
        <v>8.452837034258408</v>
      </c>
    </row>
    <row r="21" spans="1:8" ht="16.5" customHeight="1">
      <c r="A21" s="56" t="s">
        <v>1</v>
      </c>
      <c r="B21" s="6" t="s">
        <v>66</v>
      </c>
      <c r="C21" s="7">
        <v>44862</v>
      </c>
      <c r="D21" s="7">
        <v>43398</v>
      </c>
      <c r="E21" s="8">
        <f t="shared" si="0"/>
        <v>3.3734273468823517</v>
      </c>
      <c r="F21" s="7">
        <v>189862</v>
      </c>
      <c r="G21" s="7">
        <v>181525</v>
      </c>
      <c r="H21" s="8">
        <f t="shared" si="1"/>
        <v>4.592755818757754</v>
      </c>
    </row>
    <row r="22" spans="1:8" ht="15.75" customHeight="1">
      <c r="A22" s="56"/>
      <c r="B22" s="6" t="s">
        <v>18</v>
      </c>
      <c r="C22" s="7">
        <v>11025</v>
      </c>
      <c r="D22" s="7">
        <v>7257</v>
      </c>
      <c r="E22" s="8">
        <f t="shared" si="0"/>
        <v>51.92228193468375</v>
      </c>
      <c r="F22" s="7">
        <v>39915</v>
      </c>
      <c r="G22" s="7">
        <v>27478</v>
      </c>
      <c r="H22" s="8">
        <f t="shared" si="1"/>
        <v>45.261663876555794</v>
      </c>
    </row>
    <row r="23" spans="1:8" ht="16.5" customHeight="1">
      <c r="A23" s="56"/>
      <c r="B23" s="6" t="s">
        <v>19</v>
      </c>
      <c r="C23" s="7">
        <v>802</v>
      </c>
      <c r="D23" s="7">
        <v>680</v>
      </c>
      <c r="E23" s="8">
        <f t="shared" si="0"/>
        <v>17.94117647058824</v>
      </c>
      <c r="F23" s="7">
        <v>3095</v>
      </c>
      <c r="G23" s="7">
        <v>2584</v>
      </c>
      <c r="H23" s="8">
        <f t="shared" si="1"/>
        <v>19.77554179566563</v>
      </c>
    </row>
    <row r="24" spans="1:8" ht="15.75">
      <c r="A24" s="56"/>
      <c r="B24" s="6" t="s">
        <v>20</v>
      </c>
      <c r="C24" s="7">
        <v>56689</v>
      </c>
      <c r="D24" s="7">
        <v>51335</v>
      </c>
      <c r="E24" s="8">
        <f t="shared" si="0"/>
        <v>10.429531508717261</v>
      </c>
      <c r="F24" s="7">
        <v>232872</v>
      </c>
      <c r="G24" s="7">
        <v>211587</v>
      </c>
      <c r="H24" s="8">
        <f t="shared" si="1"/>
        <v>10.059691758000255</v>
      </c>
    </row>
    <row r="25" spans="1:8" ht="16.5" customHeight="1">
      <c r="A25" s="56" t="s">
        <v>2</v>
      </c>
      <c r="B25" s="6" t="s">
        <v>21</v>
      </c>
      <c r="C25" s="7">
        <v>6599</v>
      </c>
      <c r="D25" s="7">
        <v>5129</v>
      </c>
      <c r="E25" s="8">
        <f t="shared" si="0"/>
        <v>28.660557613569893</v>
      </c>
      <c r="F25" s="7">
        <v>24474</v>
      </c>
      <c r="G25" s="7">
        <v>21295</v>
      </c>
      <c r="H25" s="8">
        <f t="shared" si="1"/>
        <v>14.928386945292328</v>
      </c>
    </row>
    <row r="26" spans="1:8" ht="15.75">
      <c r="A26" s="56"/>
      <c r="B26" s="6" t="s">
        <v>22</v>
      </c>
      <c r="C26" s="7">
        <v>8269</v>
      </c>
      <c r="D26" s="7">
        <v>6374</v>
      </c>
      <c r="E26" s="8">
        <f t="shared" si="0"/>
        <v>29.73015374960779</v>
      </c>
      <c r="F26" s="7">
        <v>28276</v>
      </c>
      <c r="G26" s="7">
        <v>26323</v>
      </c>
      <c r="H26" s="8">
        <f t="shared" si="1"/>
        <v>7.419367093416396</v>
      </c>
    </row>
    <row r="27" spans="1:8" ht="15.75">
      <c r="A27" s="56"/>
      <c r="B27" s="6" t="s">
        <v>23</v>
      </c>
      <c r="C27" s="7">
        <v>4131</v>
      </c>
      <c r="D27" s="7">
        <v>3825</v>
      </c>
      <c r="E27" s="8">
        <f t="shared" si="0"/>
        <v>8.000000000000007</v>
      </c>
      <c r="F27" s="7">
        <v>16171</v>
      </c>
      <c r="G27" s="7">
        <v>14130</v>
      </c>
      <c r="H27" s="8">
        <f t="shared" si="1"/>
        <v>14.444444444444438</v>
      </c>
    </row>
    <row r="28" spans="1:8" ht="15.75">
      <c r="A28" s="56"/>
      <c r="B28" s="6" t="s">
        <v>24</v>
      </c>
      <c r="C28" s="7">
        <v>7382</v>
      </c>
      <c r="D28" s="7">
        <v>5889</v>
      </c>
      <c r="E28" s="8">
        <f t="shared" si="0"/>
        <v>25.352351842418063</v>
      </c>
      <c r="F28" s="7">
        <v>22867</v>
      </c>
      <c r="G28" s="7">
        <v>21655</v>
      </c>
      <c r="H28" s="8">
        <f t="shared" si="1"/>
        <v>5.596859847610247</v>
      </c>
    </row>
    <row r="29" spans="1:8" ht="15.75">
      <c r="A29" s="56"/>
      <c r="B29" s="6" t="s">
        <v>25</v>
      </c>
      <c r="C29" s="7">
        <v>742</v>
      </c>
      <c r="D29" s="7">
        <v>542</v>
      </c>
      <c r="E29" s="8">
        <f t="shared" si="0"/>
        <v>36.900369003690045</v>
      </c>
      <c r="F29" s="7">
        <v>2805</v>
      </c>
      <c r="G29" s="7">
        <v>2036</v>
      </c>
      <c r="H29" s="8">
        <f t="shared" si="1"/>
        <v>37.77013752455795</v>
      </c>
    </row>
    <row r="30" spans="1:8" ht="15.75">
      <c r="A30" s="56"/>
      <c r="B30" s="6" t="s">
        <v>63</v>
      </c>
      <c r="C30" s="7">
        <v>5422</v>
      </c>
      <c r="D30" s="7">
        <v>2647</v>
      </c>
      <c r="E30" s="8">
        <f t="shared" si="0"/>
        <v>104.83566301473365</v>
      </c>
      <c r="F30" s="7">
        <v>22842</v>
      </c>
      <c r="G30" s="7">
        <v>9922</v>
      </c>
      <c r="H30" s="8">
        <f t="shared" si="1"/>
        <v>130.21568232211246</v>
      </c>
    </row>
    <row r="31" spans="1:8" ht="15.75" customHeight="1">
      <c r="A31" s="56"/>
      <c r="B31" s="6" t="s">
        <v>26</v>
      </c>
      <c r="C31" s="7">
        <v>7402</v>
      </c>
      <c r="D31" s="7">
        <v>4572</v>
      </c>
      <c r="E31" s="8">
        <f t="shared" si="0"/>
        <v>61.89851268591426</v>
      </c>
      <c r="F31" s="7">
        <v>23439</v>
      </c>
      <c r="G31" s="7">
        <v>15861</v>
      </c>
      <c r="H31" s="8">
        <f t="shared" si="1"/>
        <v>47.77756761868734</v>
      </c>
    </row>
    <row r="32" spans="1:8" ht="16.5" customHeight="1">
      <c r="A32" s="56"/>
      <c r="B32" s="6" t="s">
        <v>27</v>
      </c>
      <c r="C32" s="7">
        <v>7815</v>
      </c>
      <c r="D32" s="7">
        <v>6070</v>
      </c>
      <c r="E32" s="8">
        <f t="shared" si="0"/>
        <v>28.74794069192752</v>
      </c>
      <c r="F32" s="7">
        <v>25622</v>
      </c>
      <c r="G32" s="7">
        <v>21103</v>
      </c>
      <c r="H32" s="8">
        <f t="shared" si="1"/>
        <v>21.414016964412653</v>
      </c>
    </row>
    <row r="33" spans="1:8" ht="15.75">
      <c r="A33" s="56"/>
      <c r="B33" s="6" t="s">
        <v>28</v>
      </c>
      <c r="C33" s="7">
        <v>47762</v>
      </c>
      <c r="D33" s="7">
        <v>35048</v>
      </c>
      <c r="E33" s="8">
        <f t="shared" si="0"/>
        <v>36.27596439169138</v>
      </c>
      <c r="F33" s="7">
        <v>166496</v>
      </c>
      <c r="G33" s="7">
        <v>132325</v>
      </c>
      <c r="H33" s="8">
        <f t="shared" si="1"/>
        <v>25.823540525222</v>
      </c>
    </row>
    <row r="34" spans="1:8" ht="16.5" customHeight="1">
      <c r="A34" s="56" t="s">
        <v>3</v>
      </c>
      <c r="B34" s="6" t="s">
        <v>29</v>
      </c>
      <c r="C34" s="7">
        <v>16269</v>
      </c>
      <c r="D34" s="7">
        <v>12603</v>
      </c>
      <c r="E34" s="8">
        <f t="shared" si="0"/>
        <v>29.08831230659368</v>
      </c>
      <c r="F34" s="7">
        <v>70753</v>
      </c>
      <c r="G34" s="7">
        <v>55299</v>
      </c>
      <c r="H34" s="8">
        <f t="shared" si="1"/>
        <v>27.946255809327482</v>
      </c>
    </row>
    <row r="35" spans="1:8" ht="15.75">
      <c r="A35" s="56"/>
      <c r="B35" s="6" t="s">
        <v>30</v>
      </c>
      <c r="C35" s="7">
        <v>2691</v>
      </c>
      <c r="D35" s="7">
        <v>268</v>
      </c>
      <c r="E35" s="8">
        <f t="shared" si="0"/>
        <v>904.1044776119403</v>
      </c>
      <c r="F35" s="7">
        <v>9000</v>
      </c>
      <c r="G35" s="7">
        <v>2308</v>
      </c>
      <c r="H35" s="8">
        <f t="shared" si="1"/>
        <v>289.948006932409</v>
      </c>
    </row>
    <row r="36" spans="1:8" ht="16.5" customHeight="1">
      <c r="A36" s="56"/>
      <c r="B36" s="6" t="s">
        <v>31</v>
      </c>
      <c r="C36" s="7">
        <v>829</v>
      </c>
      <c r="D36" s="7">
        <v>731</v>
      </c>
      <c r="E36" s="8">
        <f t="shared" si="0"/>
        <v>13.40629274965801</v>
      </c>
      <c r="F36" s="7">
        <v>3457</v>
      </c>
      <c r="G36" s="7">
        <v>3024</v>
      </c>
      <c r="H36" s="8">
        <f t="shared" si="1"/>
        <v>14.31878306878307</v>
      </c>
    </row>
    <row r="37" spans="1:8" ht="19.5" customHeight="1">
      <c r="A37" s="56"/>
      <c r="B37" s="10" t="s">
        <v>32</v>
      </c>
      <c r="C37" s="7">
        <v>140</v>
      </c>
      <c r="D37" s="7">
        <v>105</v>
      </c>
      <c r="E37" s="8">
        <f t="shared" si="0"/>
        <v>33.33333333333333</v>
      </c>
      <c r="F37" s="7">
        <v>566</v>
      </c>
      <c r="G37" s="7">
        <v>687</v>
      </c>
      <c r="H37" s="8">
        <f t="shared" si="1"/>
        <v>-17.612809315866084</v>
      </c>
    </row>
    <row r="38" spans="1:8" ht="19.5" customHeight="1">
      <c r="A38" s="56"/>
      <c r="B38" s="10" t="s">
        <v>33</v>
      </c>
      <c r="C38" s="7">
        <v>19929</v>
      </c>
      <c r="D38" s="7">
        <v>13707</v>
      </c>
      <c r="E38" s="8">
        <f t="shared" si="0"/>
        <v>45.39286495950974</v>
      </c>
      <c r="F38" s="7">
        <v>83776</v>
      </c>
      <c r="G38" s="7">
        <v>61318</v>
      </c>
      <c r="H38" s="8">
        <f t="shared" si="1"/>
        <v>36.625460713004344</v>
      </c>
    </row>
    <row r="39" spans="1:8" ht="19.5" customHeight="1">
      <c r="A39" s="57" t="s">
        <v>4</v>
      </c>
      <c r="B39" s="9" t="s">
        <v>40</v>
      </c>
      <c r="C39" s="7">
        <v>221</v>
      </c>
      <c r="D39" s="7">
        <v>184</v>
      </c>
      <c r="E39" s="8">
        <f t="shared" si="0"/>
        <v>20.108695652173903</v>
      </c>
      <c r="F39" s="7">
        <v>1201</v>
      </c>
      <c r="G39" s="7">
        <v>883</v>
      </c>
      <c r="H39" s="8">
        <f t="shared" si="1"/>
        <v>36.013590033975085</v>
      </c>
    </row>
    <row r="40" spans="1:8" ht="15.75">
      <c r="A40" s="57"/>
      <c r="B40" s="9" t="s">
        <v>34</v>
      </c>
      <c r="C40" s="7">
        <v>1629</v>
      </c>
      <c r="D40" s="7">
        <v>997</v>
      </c>
      <c r="E40" s="8">
        <f t="shared" si="0"/>
        <v>63.39017051153459</v>
      </c>
      <c r="F40" s="7">
        <v>7581</v>
      </c>
      <c r="G40" s="7">
        <v>5722</v>
      </c>
      <c r="H40" s="8">
        <f t="shared" si="1"/>
        <v>32.48864033554702</v>
      </c>
    </row>
    <row r="41" spans="1:8" ht="15.75">
      <c r="A41" s="58"/>
      <c r="B41" s="10" t="s">
        <v>35</v>
      </c>
      <c r="C41" s="7">
        <v>1850</v>
      </c>
      <c r="D41" s="7">
        <v>1181</v>
      </c>
      <c r="E41" s="8">
        <f t="shared" si="0"/>
        <v>56.64690939881456</v>
      </c>
      <c r="F41" s="7">
        <v>8782</v>
      </c>
      <c r="G41" s="7">
        <v>6605</v>
      </c>
      <c r="H41" s="8">
        <f t="shared" si="1"/>
        <v>32.959878879636626</v>
      </c>
    </row>
    <row r="42" spans="1:8" ht="15.75">
      <c r="A42" s="52"/>
      <c r="B42" s="6" t="s">
        <v>64</v>
      </c>
      <c r="C42" s="7">
        <v>130</v>
      </c>
      <c r="D42" s="7">
        <v>717</v>
      </c>
      <c r="E42" s="8">
        <f t="shared" si="0"/>
        <v>-81.86889818688982</v>
      </c>
      <c r="F42" s="7">
        <v>549</v>
      </c>
      <c r="G42" s="7">
        <v>2564</v>
      </c>
      <c r="H42" s="8">
        <f t="shared" si="1"/>
        <v>-78.58814352574103</v>
      </c>
    </row>
    <row r="43" spans="1:8" ht="15.75">
      <c r="A43" s="53"/>
      <c r="B43" s="6" t="s">
        <v>36</v>
      </c>
      <c r="C43" s="7">
        <v>1504343</v>
      </c>
      <c r="D43" s="7">
        <v>1319531</v>
      </c>
      <c r="E43" s="8">
        <f t="shared" si="0"/>
        <v>14.005885424442477</v>
      </c>
      <c r="F43" s="7">
        <v>5430632</v>
      </c>
      <c r="G43" s="7">
        <v>4967675</v>
      </c>
      <c r="H43" s="8">
        <f t="shared" si="1"/>
        <v>9.319389855415249</v>
      </c>
    </row>
  </sheetData>
  <sheetProtection/>
  <mergeCells count="7">
    <mergeCell ref="A34:A38"/>
    <mergeCell ref="A39:A41"/>
    <mergeCell ref="A1:H1"/>
    <mergeCell ref="A2:B2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3"/>
  <sheetViews>
    <sheetView view="pageBreakPreview" zoomScaleSheetLayoutView="100" zoomScalePageLayoutView="0" workbookViewId="0" topLeftCell="A22">
      <selection activeCell="C46" sqref="C46"/>
    </sheetView>
  </sheetViews>
  <sheetFormatPr defaultColWidth="9.00390625" defaultRowHeight="16.5"/>
  <cols>
    <col min="1" max="1" width="2.25390625" style="11" customWidth="1"/>
    <col min="2" max="2" width="30.00390625" style="11" customWidth="1"/>
    <col min="3" max="5" width="14.00390625" style="11" customWidth="1"/>
    <col min="6" max="8" width="14.125" style="11" customWidth="1"/>
    <col min="9" max="16384" width="9.00390625" style="11" customWidth="1"/>
  </cols>
  <sheetData>
    <row r="1" spans="1:8" ht="76.5" customHeight="1">
      <c r="A1" s="62" t="str">
        <f>Sheet3!A1</f>
        <v>表2-2  107年4月及1至4月中華民國國民出國人數及成長率－按目的地分
Table 2-2 Outbound Departures of Nationals of the Republic
of China by Destination, April &amp; January-April, 2018</v>
      </c>
      <c r="B1" s="62"/>
      <c r="C1" s="62"/>
      <c r="D1" s="62"/>
      <c r="E1" s="62"/>
      <c r="F1" s="62"/>
      <c r="G1" s="62"/>
      <c r="H1" s="62"/>
    </row>
    <row r="2" spans="1:16" ht="70.5" customHeight="1">
      <c r="A2" s="63" t="s">
        <v>42</v>
      </c>
      <c r="B2" s="64"/>
      <c r="C2" s="49" t="str">
        <f>Sheet3!C2</f>
        <v>107年4月April, 2018</v>
      </c>
      <c r="D2" s="49" t="str">
        <f>Sheet3!D2</f>
        <v>106年4月April, 2017</v>
      </c>
      <c r="E2" s="50" t="s">
        <v>57</v>
      </c>
      <c r="F2" s="49" t="str">
        <f>Sheet3!F2</f>
        <v>107年1-4月
Jan.-Apr., 
2018</v>
      </c>
      <c r="G2" s="49" t="str">
        <f>Sheet3!G2</f>
        <v>106年1-4月
Jan.-Apr.,
 2017</v>
      </c>
      <c r="H2" s="50" t="s">
        <v>57</v>
      </c>
      <c r="I2" s="12"/>
      <c r="J2" s="12"/>
      <c r="K2" s="13"/>
      <c r="L2" s="13"/>
      <c r="M2" s="13"/>
      <c r="N2" s="13"/>
      <c r="O2" s="13"/>
      <c r="P2" s="13"/>
    </row>
    <row r="3" spans="1:8" ht="15.75" customHeight="1">
      <c r="A3" s="14" t="s">
        <v>43</v>
      </c>
      <c r="B3" s="15"/>
      <c r="C3" s="16">
        <f>Sheet3!C20</f>
        <v>1377983</v>
      </c>
      <c r="D3" s="17">
        <f>Sheet3!D20</f>
        <v>1217543</v>
      </c>
      <c r="E3" s="18">
        <f>IF(D3=0,"-",((C3/D3)-1)*100)</f>
        <v>13.17735800706834</v>
      </c>
      <c r="F3" s="16">
        <f>Sheet3!F20</f>
        <v>4938157</v>
      </c>
      <c r="G3" s="17">
        <f>Sheet3!G20</f>
        <v>4553276</v>
      </c>
      <c r="H3" s="19">
        <f>IF(G3=0,"-",((F3/G3)-1)*100)</f>
        <v>8.452837034258408</v>
      </c>
    </row>
    <row r="4" spans="1:8" ht="15.75" customHeight="1">
      <c r="A4" s="20"/>
      <c r="B4" s="21" t="s">
        <v>5</v>
      </c>
      <c r="C4" s="22">
        <f>Sheet3!C3</f>
        <v>142194</v>
      </c>
      <c r="D4" s="23">
        <f>Sheet3!D3</f>
        <v>142568</v>
      </c>
      <c r="E4" s="24">
        <f>IF(D4=0,"-",((C4/D4)-1)*100)</f>
        <v>-0.262330957858703</v>
      </c>
      <c r="F4" s="22">
        <f>Sheet3!F3</f>
        <v>554825</v>
      </c>
      <c r="G4" s="23">
        <f>Sheet3!G3</f>
        <v>585846</v>
      </c>
      <c r="H4" s="25">
        <f>IF(G4=0,"-",((F4/G4)-1)*100)</f>
        <v>-5.295077545976246</v>
      </c>
    </row>
    <row r="5" spans="1:8" ht="15.75">
      <c r="A5" s="20"/>
      <c r="B5" s="21" t="s">
        <v>73</v>
      </c>
      <c r="C5" s="22">
        <f>Sheet3!C4</f>
        <v>51954</v>
      </c>
      <c r="D5" s="23">
        <f>Sheet3!D4</f>
        <v>48988</v>
      </c>
      <c r="E5" s="24">
        <f>IF(D5=0,"-",((C5/D5)-1)*100)</f>
        <v>6.05454396995182</v>
      </c>
      <c r="F5" s="22">
        <f>Sheet3!F4</f>
        <v>197399</v>
      </c>
      <c r="G5" s="23">
        <f>Sheet3!G4</f>
        <v>189310</v>
      </c>
      <c r="H5" s="25">
        <f>IF(G5=0,"-",((F5/G5)-1)*100)</f>
        <v>4.272885742961274</v>
      </c>
    </row>
    <row r="6" spans="1:8" ht="15.75">
      <c r="A6" s="20"/>
      <c r="B6" s="21" t="s">
        <v>41</v>
      </c>
      <c r="C6" s="22">
        <f>Sheet3!C5</f>
        <v>375075</v>
      </c>
      <c r="D6" s="23">
        <f>Sheet3!D5</f>
        <v>341117</v>
      </c>
      <c r="E6" s="24">
        <f aca="true" t="shared" si="0" ref="E6:E11">IF(D6=0,"-",((C6/D6)-1)*100)</f>
        <v>9.954942145949918</v>
      </c>
      <c r="F6" s="22">
        <f>Sheet3!F5</f>
        <v>1291797</v>
      </c>
      <c r="G6" s="23">
        <f>Sheet3!G5</f>
        <v>1219298</v>
      </c>
      <c r="H6" s="25">
        <f aca="true" t="shared" si="1" ref="H6:H11">IF(G6=0,"-",((F6/G6)-1)*100)</f>
        <v>5.945962348826939</v>
      </c>
    </row>
    <row r="7" spans="1:8" ht="15.75">
      <c r="A7" s="20"/>
      <c r="B7" s="21" t="s">
        <v>6</v>
      </c>
      <c r="C7" s="22">
        <f>Sheet3!C6</f>
        <v>468435</v>
      </c>
      <c r="D7" s="23">
        <f>Sheet3!D6</f>
        <v>419923</v>
      </c>
      <c r="E7" s="24">
        <f t="shared" si="0"/>
        <v>11.552594166073305</v>
      </c>
      <c r="F7" s="22">
        <f>Sheet3!F6</f>
        <v>1616232</v>
      </c>
      <c r="G7" s="23">
        <f>Sheet3!G6</f>
        <v>1468079</v>
      </c>
      <c r="H7" s="25">
        <f t="shared" si="1"/>
        <v>10.091623134722315</v>
      </c>
    </row>
    <row r="8" spans="1:8" ht="15.75">
      <c r="A8" s="20"/>
      <c r="B8" s="21" t="s">
        <v>74</v>
      </c>
      <c r="C8" s="22">
        <f>Sheet3!C7</f>
        <v>105548</v>
      </c>
      <c r="D8" s="23">
        <f>Sheet3!D7</f>
        <v>75268</v>
      </c>
      <c r="E8" s="24">
        <f t="shared" si="0"/>
        <v>40.22957963543605</v>
      </c>
      <c r="F8" s="22">
        <f>Sheet3!F7</f>
        <v>354921</v>
      </c>
      <c r="G8" s="23">
        <f>Sheet3!G7</f>
        <v>287926</v>
      </c>
      <c r="H8" s="25">
        <f t="shared" si="1"/>
        <v>23.26813139487229</v>
      </c>
    </row>
    <row r="9" spans="1:8" ht="15.75">
      <c r="A9" s="20"/>
      <c r="B9" s="21" t="s">
        <v>7</v>
      </c>
      <c r="C9" s="22">
        <f>Sheet3!C8</f>
        <v>28998</v>
      </c>
      <c r="D9" s="23">
        <f>Sheet3!D8</f>
        <v>24912</v>
      </c>
      <c r="E9" s="24">
        <f t="shared" si="0"/>
        <v>16.40173410404624</v>
      </c>
      <c r="F9" s="22">
        <f>Sheet3!F8</f>
        <v>123409</v>
      </c>
      <c r="G9" s="23">
        <f>Sheet3!G8</f>
        <v>110115</v>
      </c>
      <c r="H9" s="25">
        <f t="shared" si="1"/>
        <v>12.072832947373202</v>
      </c>
    </row>
    <row r="10" spans="1:8" ht="15.75">
      <c r="A10" s="20"/>
      <c r="B10" s="21" t="s">
        <v>8</v>
      </c>
      <c r="C10" s="22">
        <f>Sheet3!C9</f>
        <v>27327</v>
      </c>
      <c r="D10" s="23">
        <f>Sheet3!D9</f>
        <v>21061</v>
      </c>
      <c r="E10" s="24">
        <f t="shared" si="0"/>
        <v>29.7516737097004</v>
      </c>
      <c r="F10" s="22">
        <f>Sheet3!F9</f>
        <v>108594</v>
      </c>
      <c r="G10" s="23">
        <f>Sheet3!G9</f>
        <v>90663</v>
      </c>
      <c r="H10" s="25">
        <f t="shared" si="1"/>
        <v>19.77763806624533</v>
      </c>
    </row>
    <row r="11" spans="1:8" ht="15.75">
      <c r="A11" s="20"/>
      <c r="B11" s="21" t="s">
        <v>9</v>
      </c>
      <c r="C11" s="22">
        <f>Sheet3!C10</f>
        <v>55138</v>
      </c>
      <c r="D11" s="23">
        <f>Sheet3!D10</f>
        <v>40780</v>
      </c>
      <c r="E11" s="24">
        <f t="shared" si="0"/>
        <v>35.20843550760178</v>
      </c>
      <c r="F11" s="22">
        <f>Sheet3!F10</f>
        <v>218677</v>
      </c>
      <c r="G11" s="23">
        <f>Sheet3!G10</f>
        <v>168415</v>
      </c>
      <c r="H11" s="25">
        <f t="shared" si="1"/>
        <v>29.844135023602412</v>
      </c>
    </row>
    <row r="12" spans="1:8" ht="15.75">
      <c r="A12" s="20"/>
      <c r="B12" s="21" t="s">
        <v>10</v>
      </c>
      <c r="C12" s="22">
        <f>Sheet3!C11</f>
        <v>22811</v>
      </c>
      <c r="D12" s="23">
        <f>Sheet3!D11</f>
        <v>19949</v>
      </c>
      <c r="E12" s="24">
        <f aca="true" t="shared" si="2" ref="E12:E20">IF(D12=0,"-",((C12/D12)-1)*100)</f>
        <v>14.346583788661093</v>
      </c>
      <c r="F12" s="22">
        <f>Sheet3!F11</f>
        <v>83764</v>
      </c>
      <c r="G12" s="23">
        <f>Sheet3!G11</f>
        <v>85086</v>
      </c>
      <c r="H12" s="25">
        <f aca="true" t="shared" si="3" ref="H12:H20">IF(G12=0,"-",((F12/G12)-1)*100)</f>
        <v>-1.5537221164468873</v>
      </c>
    </row>
    <row r="13" spans="1:8" ht="15.75">
      <c r="A13" s="20"/>
      <c r="B13" s="21" t="s">
        <v>11</v>
      </c>
      <c r="C13" s="22">
        <f>Sheet3!C12</f>
        <v>14638</v>
      </c>
      <c r="D13" s="23">
        <f>Sheet3!D12</f>
        <v>14989</v>
      </c>
      <c r="E13" s="24">
        <f t="shared" si="2"/>
        <v>-2.341717259323506</v>
      </c>
      <c r="F13" s="22">
        <f>Sheet3!F12</f>
        <v>59359</v>
      </c>
      <c r="G13" s="23">
        <f>Sheet3!G12</f>
        <v>64464</v>
      </c>
      <c r="H13" s="25">
        <f t="shared" si="3"/>
        <v>-7.919148672127074</v>
      </c>
    </row>
    <row r="14" spans="1:8" ht="15.75">
      <c r="A14" s="20"/>
      <c r="B14" s="21" t="s">
        <v>12</v>
      </c>
      <c r="C14" s="22">
        <f>Sheet3!C13</f>
        <v>84</v>
      </c>
      <c r="D14" s="23">
        <f>Sheet3!D13</f>
        <v>71</v>
      </c>
      <c r="E14" s="24">
        <f t="shared" si="2"/>
        <v>18.309859154929576</v>
      </c>
      <c r="F14" s="22">
        <f>Sheet3!F13</f>
        <v>356</v>
      </c>
      <c r="G14" s="23">
        <f>Sheet3!G13</f>
        <v>453</v>
      </c>
      <c r="H14" s="25">
        <f t="shared" si="3"/>
        <v>-21.41280353200883</v>
      </c>
    </row>
    <row r="15" spans="1:8" ht="15.75">
      <c r="A15" s="20"/>
      <c r="B15" s="21" t="s">
        <v>13</v>
      </c>
      <c r="C15" s="22">
        <f>Sheet3!C14</f>
        <v>56590</v>
      </c>
      <c r="D15" s="23">
        <f>Sheet3!D14</f>
        <v>45527</v>
      </c>
      <c r="E15" s="24">
        <f t="shared" si="2"/>
        <v>24.299866013574366</v>
      </c>
      <c r="F15" s="22">
        <f>Sheet3!F14</f>
        <v>212266</v>
      </c>
      <c r="G15" s="23">
        <f>Sheet3!G14</f>
        <v>185531</v>
      </c>
      <c r="H15" s="25">
        <f t="shared" si="3"/>
        <v>14.409990783211434</v>
      </c>
    </row>
    <row r="16" spans="1:8" ht="15.75">
      <c r="A16" s="26"/>
      <c r="B16" s="21" t="s">
        <v>15</v>
      </c>
      <c r="C16" s="22">
        <f>Sheet3!C15</f>
        <v>2189</v>
      </c>
      <c r="D16" s="23">
        <f>Sheet3!D15</f>
        <v>1913</v>
      </c>
      <c r="E16" s="24">
        <f t="shared" si="2"/>
        <v>14.427600627286985</v>
      </c>
      <c r="F16" s="22">
        <f>Sheet3!F15</f>
        <v>9708</v>
      </c>
      <c r="G16" s="23">
        <f>Sheet3!G15</f>
        <v>9559</v>
      </c>
      <c r="H16" s="25">
        <f t="shared" si="3"/>
        <v>1.5587404540223782</v>
      </c>
    </row>
    <row r="17" spans="1:8" ht="15.75">
      <c r="A17" s="26"/>
      <c r="B17" s="21" t="s">
        <v>52</v>
      </c>
      <c r="C17" s="22">
        <f>Sheet3!C16</f>
        <v>8979</v>
      </c>
      <c r="D17" s="23">
        <f>Sheet3!D16</f>
        <v>6368</v>
      </c>
      <c r="E17" s="24">
        <f>IF(D17=0,"-",((C17/D17)-1)*100)</f>
        <v>41.00188442211055</v>
      </c>
      <c r="F17" s="22">
        <f>Sheet3!F16</f>
        <v>34849</v>
      </c>
      <c r="G17" s="23">
        <f>Sheet3!G16</f>
        <v>25381</v>
      </c>
      <c r="H17" s="25">
        <f>IF(G17=0,"-",((F17/G17)-1)*100)</f>
        <v>37.30349474015997</v>
      </c>
    </row>
    <row r="18" spans="1:8" ht="15.75">
      <c r="A18" s="26"/>
      <c r="B18" s="21" t="s">
        <v>67</v>
      </c>
      <c r="C18" s="22">
        <f>Sheet3!C17</f>
        <v>5346</v>
      </c>
      <c r="D18" s="23">
        <f>Sheet3!D17</f>
        <v>5052</v>
      </c>
      <c r="E18" s="24">
        <f>IF(D18=0,"-",((C18/D18)-1)*100)</f>
        <v>5.819477434679343</v>
      </c>
      <c r="F18" s="22">
        <f>Sheet3!F17</f>
        <v>21716</v>
      </c>
      <c r="G18" s="23">
        <f>Sheet3!G17</f>
        <v>24332</v>
      </c>
      <c r="H18" s="25">
        <f>IF(G18=0,"-",((F18/G18)-1)*100)</f>
        <v>-10.751274042413284</v>
      </c>
    </row>
    <row r="19" spans="1:8" ht="15.75">
      <c r="A19" s="26"/>
      <c r="B19" s="21" t="s">
        <v>58</v>
      </c>
      <c r="C19" s="22">
        <f>Sheet3!C18</f>
        <v>8209</v>
      </c>
      <c r="D19" s="23">
        <f>Sheet3!D18</f>
        <v>4889</v>
      </c>
      <c r="E19" s="24">
        <f>IF(D19=0,"-",((C19/D19)-1)*100)</f>
        <v>67.90754755573738</v>
      </c>
      <c r="F19" s="22">
        <f>Sheet3!F18</f>
        <v>27175</v>
      </c>
      <c r="G19" s="23">
        <f>Sheet3!G18</f>
        <v>18745</v>
      </c>
      <c r="H19" s="25">
        <f>IF(G19=0,"-",((F19/G19)-1)*100)</f>
        <v>44.9719925313417</v>
      </c>
    </row>
    <row r="20" spans="1:8" ht="15.75">
      <c r="A20" s="27"/>
      <c r="B20" s="28" t="s">
        <v>44</v>
      </c>
      <c r="C20" s="22">
        <f>Sheet3!C19</f>
        <v>4468</v>
      </c>
      <c r="D20" s="23">
        <f>Sheet3!D19</f>
        <v>4168</v>
      </c>
      <c r="E20" s="24">
        <f t="shared" si="2"/>
        <v>7.197696737044157</v>
      </c>
      <c r="F20" s="22">
        <f>Sheet3!F19</f>
        <v>23110</v>
      </c>
      <c r="G20" s="23">
        <f>Sheet3!G19</f>
        <v>20073</v>
      </c>
      <c r="H20" s="25">
        <f t="shared" si="3"/>
        <v>15.129776316444964</v>
      </c>
    </row>
    <row r="21" spans="1:8" ht="15.75" customHeight="1">
      <c r="A21" s="30" t="s">
        <v>45</v>
      </c>
      <c r="B21" s="15"/>
      <c r="C21" s="16">
        <f>Sheet3!C24</f>
        <v>56689</v>
      </c>
      <c r="D21" s="17">
        <f>Sheet3!D24</f>
        <v>51335</v>
      </c>
      <c r="E21" s="18">
        <f aca="true" t="shared" si="4" ref="E21:E41">IF(D21=0,"-",((C21/D21)-1)*100)</f>
        <v>10.429531508717261</v>
      </c>
      <c r="F21" s="16">
        <f>Sheet3!F24</f>
        <v>232872</v>
      </c>
      <c r="G21" s="17">
        <f>Sheet3!G24</f>
        <v>211587</v>
      </c>
      <c r="H21" s="19">
        <f aca="true" t="shared" si="5" ref="H21:H41">IF(G21=0,"-",((F21/G21)-1)*100)</f>
        <v>10.059691758000255</v>
      </c>
    </row>
    <row r="22" spans="1:8" ht="16.5" customHeight="1">
      <c r="A22" s="20"/>
      <c r="B22" s="21" t="s">
        <v>56</v>
      </c>
      <c r="C22" s="22">
        <f>Sheet3!C21</f>
        <v>44862</v>
      </c>
      <c r="D22" s="23">
        <f>Sheet3!D21</f>
        <v>43398</v>
      </c>
      <c r="E22" s="24">
        <f t="shared" si="4"/>
        <v>3.3734273468823517</v>
      </c>
      <c r="F22" s="22">
        <f>Sheet3!F21</f>
        <v>189862</v>
      </c>
      <c r="G22" s="23">
        <f>Sheet3!G21</f>
        <v>181525</v>
      </c>
      <c r="H22" s="25">
        <f t="shared" si="5"/>
        <v>4.592755818757754</v>
      </c>
    </row>
    <row r="23" spans="1:8" ht="15.75">
      <c r="A23" s="20"/>
      <c r="B23" s="21" t="s">
        <v>18</v>
      </c>
      <c r="C23" s="22">
        <f>Sheet3!C22</f>
        <v>11025</v>
      </c>
      <c r="D23" s="23">
        <f>Sheet3!D22</f>
        <v>7257</v>
      </c>
      <c r="E23" s="24">
        <f>IF(D23=0,"-",((C23/D23)-1)*100)</f>
        <v>51.92228193468375</v>
      </c>
      <c r="F23" s="22">
        <f>Sheet3!F22</f>
        <v>39915</v>
      </c>
      <c r="G23" s="23">
        <f>Sheet3!G22</f>
        <v>27478</v>
      </c>
      <c r="H23" s="25">
        <f t="shared" si="5"/>
        <v>45.261663876555794</v>
      </c>
    </row>
    <row r="24" spans="1:8" ht="15.75">
      <c r="A24" s="31"/>
      <c r="B24" s="28" t="s">
        <v>46</v>
      </c>
      <c r="C24" s="22">
        <f>Sheet3!C23</f>
        <v>802</v>
      </c>
      <c r="D24" s="23">
        <f>Sheet3!D23</f>
        <v>680</v>
      </c>
      <c r="E24" s="24">
        <f>IF(D24=0,"-",((C24/D24)-1)*100)</f>
        <v>17.94117647058824</v>
      </c>
      <c r="F24" s="22">
        <f>Sheet3!F23</f>
        <v>3095</v>
      </c>
      <c r="G24" s="23">
        <f>Sheet3!G23</f>
        <v>2584</v>
      </c>
      <c r="H24" s="25">
        <f t="shared" si="5"/>
        <v>19.77554179566563</v>
      </c>
    </row>
    <row r="25" spans="1:8" ht="15.75" customHeight="1">
      <c r="A25" s="14" t="s">
        <v>47</v>
      </c>
      <c r="B25" s="15"/>
      <c r="C25" s="16">
        <f>Sheet3!C33</f>
        <v>47762</v>
      </c>
      <c r="D25" s="17">
        <f>Sheet3!D33</f>
        <v>35048</v>
      </c>
      <c r="E25" s="18">
        <f t="shared" si="4"/>
        <v>36.27596439169138</v>
      </c>
      <c r="F25" s="16">
        <f>Sheet3!F33</f>
        <v>166496</v>
      </c>
      <c r="G25" s="17">
        <f>Sheet3!G33</f>
        <v>132325</v>
      </c>
      <c r="H25" s="19">
        <f t="shared" si="5"/>
        <v>25.823540525222</v>
      </c>
    </row>
    <row r="26" spans="1:8" ht="16.5" customHeight="1">
      <c r="A26" s="65"/>
      <c r="B26" s="21" t="s">
        <v>21</v>
      </c>
      <c r="C26" s="22">
        <f>Sheet3!C25</f>
        <v>6599</v>
      </c>
      <c r="D26" s="23">
        <f>Sheet3!D25</f>
        <v>5129</v>
      </c>
      <c r="E26" s="24">
        <f t="shared" si="4"/>
        <v>28.660557613569893</v>
      </c>
      <c r="F26" s="22">
        <f>Sheet3!F25</f>
        <v>24474</v>
      </c>
      <c r="G26" s="23">
        <f>Sheet3!G25</f>
        <v>21295</v>
      </c>
      <c r="H26" s="25">
        <f t="shared" si="5"/>
        <v>14.928386945292328</v>
      </c>
    </row>
    <row r="27" spans="1:8" ht="15.75">
      <c r="A27" s="66"/>
      <c r="B27" s="21" t="s">
        <v>22</v>
      </c>
      <c r="C27" s="22">
        <f>Sheet3!C26</f>
        <v>8269</v>
      </c>
      <c r="D27" s="23">
        <f>Sheet3!D26</f>
        <v>6374</v>
      </c>
      <c r="E27" s="24">
        <f aca="true" t="shared" si="6" ref="E27:E33">IF(D27=0,"-",((C27/D27)-1)*100)</f>
        <v>29.73015374960779</v>
      </c>
      <c r="F27" s="22">
        <f>Sheet3!F26</f>
        <v>28276</v>
      </c>
      <c r="G27" s="23">
        <f>Sheet3!G26</f>
        <v>26323</v>
      </c>
      <c r="H27" s="25">
        <f t="shared" si="5"/>
        <v>7.419367093416396</v>
      </c>
    </row>
    <row r="28" spans="1:8" ht="15.75">
      <c r="A28" s="66"/>
      <c r="B28" s="21" t="s">
        <v>23</v>
      </c>
      <c r="C28" s="22">
        <f>Sheet3!C27</f>
        <v>4131</v>
      </c>
      <c r="D28" s="23">
        <f>Sheet3!D27</f>
        <v>3825</v>
      </c>
      <c r="E28" s="24">
        <f t="shared" si="6"/>
        <v>8.000000000000007</v>
      </c>
      <c r="F28" s="22">
        <f>Sheet3!F27</f>
        <v>16171</v>
      </c>
      <c r="G28" s="23">
        <f>Sheet3!G27</f>
        <v>14130</v>
      </c>
      <c r="H28" s="25">
        <f t="shared" si="5"/>
        <v>14.444444444444438</v>
      </c>
    </row>
    <row r="29" spans="1:8" ht="15.75">
      <c r="A29" s="66"/>
      <c r="B29" s="21" t="s">
        <v>24</v>
      </c>
      <c r="C29" s="22">
        <f>Sheet3!C28</f>
        <v>7382</v>
      </c>
      <c r="D29" s="23">
        <f>Sheet3!D28</f>
        <v>5889</v>
      </c>
      <c r="E29" s="24">
        <f t="shared" si="6"/>
        <v>25.352351842418063</v>
      </c>
      <c r="F29" s="22">
        <f>Sheet3!F28</f>
        <v>22867</v>
      </c>
      <c r="G29" s="23">
        <f>Sheet3!G28</f>
        <v>21655</v>
      </c>
      <c r="H29" s="25">
        <f t="shared" si="5"/>
        <v>5.596859847610247</v>
      </c>
    </row>
    <row r="30" spans="1:8" ht="15.75">
      <c r="A30" s="66"/>
      <c r="B30" s="21" t="s">
        <v>25</v>
      </c>
      <c r="C30" s="22">
        <f>Sheet3!C29</f>
        <v>742</v>
      </c>
      <c r="D30" s="23">
        <f>Sheet3!D29</f>
        <v>542</v>
      </c>
      <c r="E30" s="24">
        <f t="shared" si="6"/>
        <v>36.900369003690045</v>
      </c>
      <c r="F30" s="22">
        <f>Sheet3!F29</f>
        <v>2805</v>
      </c>
      <c r="G30" s="23">
        <f>Sheet3!G29</f>
        <v>2036</v>
      </c>
      <c r="H30" s="25">
        <f t="shared" si="5"/>
        <v>37.77013752455795</v>
      </c>
    </row>
    <row r="31" spans="1:8" ht="15.75">
      <c r="A31" s="66"/>
      <c r="B31" s="21" t="s">
        <v>55</v>
      </c>
      <c r="C31" s="22">
        <f>Sheet3!C30</f>
        <v>5422</v>
      </c>
      <c r="D31" s="23">
        <f>Sheet3!D30</f>
        <v>2647</v>
      </c>
      <c r="E31" s="24">
        <f t="shared" si="6"/>
        <v>104.83566301473365</v>
      </c>
      <c r="F31" s="22">
        <f>Sheet3!F30</f>
        <v>22842</v>
      </c>
      <c r="G31" s="23">
        <f>Sheet3!G30</f>
        <v>9922</v>
      </c>
      <c r="H31" s="25">
        <f t="shared" si="5"/>
        <v>130.21568232211246</v>
      </c>
    </row>
    <row r="32" spans="1:8" ht="15.75">
      <c r="A32" s="66"/>
      <c r="B32" s="21" t="s">
        <v>26</v>
      </c>
      <c r="C32" s="22">
        <f>Sheet3!C31</f>
        <v>7402</v>
      </c>
      <c r="D32" s="23">
        <f>Sheet3!D31</f>
        <v>4572</v>
      </c>
      <c r="E32" s="24">
        <f t="shared" si="6"/>
        <v>61.89851268591426</v>
      </c>
      <c r="F32" s="22">
        <f>Sheet3!F31</f>
        <v>23439</v>
      </c>
      <c r="G32" s="23">
        <f>Sheet3!G31</f>
        <v>15861</v>
      </c>
      <c r="H32" s="25">
        <f t="shared" si="5"/>
        <v>47.77756761868734</v>
      </c>
    </row>
    <row r="33" spans="1:8" ht="15.75">
      <c r="A33" s="34"/>
      <c r="B33" s="28" t="s">
        <v>48</v>
      </c>
      <c r="C33" s="22">
        <f>Sheet3!C32</f>
        <v>7815</v>
      </c>
      <c r="D33" s="23">
        <f>Sheet3!D32</f>
        <v>6070</v>
      </c>
      <c r="E33" s="24">
        <f t="shared" si="6"/>
        <v>28.74794069192752</v>
      </c>
      <c r="F33" s="22">
        <f>Sheet3!F32</f>
        <v>25622</v>
      </c>
      <c r="G33" s="23">
        <f>Sheet3!G32</f>
        <v>21103</v>
      </c>
      <c r="H33" s="25">
        <f t="shared" si="5"/>
        <v>21.414016964412653</v>
      </c>
    </row>
    <row r="34" spans="1:8" ht="16.5" customHeight="1">
      <c r="A34" s="14" t="s">
        <v>49</v>
      </c>
      <c r="B34" s="15"/>
      <c r="C34" s="16">
        <f>Sheet3!C38</f>
        <v>19929</v>
      </c>
      <c r="D34" s="17">
        <f>Sheet3!D38</f>
        <v>13707</v>
      </c>
      <c r="E34" s="18">
        <f t="shared" si="4"/>
        <v>45.39286495950974</v>
      </c>
      <c r="F34" s="16">
        <f>Sheet3!F38</f>
        <v>83776</v>
      </c>
      <c r="G34" s="17">
        <f>Sheet3!G38</f>
        <v>61318</v>
      </c>
      <c r="H34" s="19">
        <f t="shared" si="5"/>
        <v>36.625460713004344</v>
      </c>
    </row>
    <row r="35" spans="1:8" ht="16.5" customHeight="1">
      <c r="A35" s="20"/>
      <c r="B35" s="21" t="s">
        <v>29</v>
      </c>
      <c r="C35" s="22">
        <f>Sheet3!C34</f>
        <v>16269</v>
      </c>
      <c r="D35" s="23">
        <f>Sheet3!D34</f>
        <v>12603</v>
      </c>
      <c r="E35" s="24">
        <f t="shared" si="4"/>
        <v>29.08831230659368</v>
      </c>
      <c r="F35" s="22">
        <f>Sheet3!F34</f>
        <v>70753</v>
      </c>
      <c r="G35" s="23">
        <f>Sheet3!G34</f>
        <v>55299</v>
      </c>
      <c r="H35" s="25">
        <f t="shared" si="5"/>
        <v>27.946255809327482</v>
      </c>
    </row>
    <row r="36" spans="1:8" ht="15.75">
      <c r="A36" s="33"/>
      <c r="B36" s="21" t="s">
        <v>30</v>
      </c>
      <c r="C36" s="22">
        <f>Sheet3!C35</f>
        <v>2691</v>
      </c>
      <c r="D36" s="23">
        <f>Sheet3!D35</f>
        <v>268</v>
      </c>
      <c r="E36" s="24">
        <f t="shared" si="4"/>
        <v>904.1044776119403</v>
      </c>
      <c r="F36" s="22">
        <f>Sheet3!F35</f>
        <v>9000</v>
      </c>
      <c r="G36" s="23">
        <f>Sheet3!G35</f>
        <v>2308</v>
      </c>
      <c r="H36" s="25">
        <f t="shared" si="5"/>
        <v>289.948006932409</v>
      </c>
    </row>
    <row r="37" spans="1:8" ht="15.75">
      <c r="A37" s="33"/>
      <c r="B37" s="21" t="s">
        <v>31</v>
      </c>
      <c r="C37" s="22">
        <f>Sheet3!C36</f>
        <v>829</v>
      </c>
      <c r="D37" s="23">
        <f>Sheet3!D36</f>
        <v>731</v>
      </c>
      <c r="E37" s="24">
        <f t="shared" si="4"/>
        <v>13.40629274965801</v>
      </c>
      <c r="F37" s="22">
        <f>Sheet3!F36</f>
        <v>3457</v>
      </c>
      <c r="G37" s="23">
        <f>Sheet3!G36</f>
        <v>3024</v>
      </c>
      <c r="H37" s="25">
        <f t="shared" si="5"/>
        <v>14.31878306878307</v>
      </c>
    </row>
    <row r="38" spans="1:8" ht="15.75">
      <c r="A38" s="31"/>
      <c r="B38" s="28" t="s">
        <v>50</v>
      </c>
      <c r="C38" s="22">
        <f>Sheet3!C37</f>
        <v>140</v>
      </c>
      <c r="D38" s="23">
        <f>Sheet3!D37</f>
        <v>105</v>
      </c>
      <c r="E38" s="32">
        <f t="shared" si="4"/>
        <v>33.33333333333333</v>
      </c>
      <c r="F38" s="51">
        <f>Sheet3!F37</f>
        <v>566</v>
      </c>
      <c r="G38" s="23">
        <f>Sheet3!G37</f>
        <v>687</v>
      </c>
      <c r="H38" s="29">
        <f t="shared" si="5"/>
        <v>-17.612809315866084</v>
      </c>
    </row>
    <row r="39" spans="1:8" ht="15.75">
      <c r="A39" s="35" t="s">
        <v>51</v>
      </c>
      <c r="B39" s="36"/>
      <c r="C39" s="46">
        <f>Sheet3!C41</f>
        <v>1850</v>
      </c>
      <c r="D39" s="47">
        <f>Sheet3!D41</f>
        <v>1181</v>
      </c>
      <c r="E39" s="37">
        <f t="shared" si="4"/>
        <v>56.64690939881456</v>
      </c>
      <c r="F39" s="46">
        <f>Sheet3!F41</f>
        <v>8782</v>
      </c>
      <c r="G39" s="47">
        <f>Sheet3!G41</f>
        <v>6605</v>
      </c>
      <c r="H39" s="38">
        <f t="shared" si="5"/>
        <v>32.959878879636626</v>
      </c>
    </row>
    <row r="40" spans="1:8" ht="15.75">
      <c r="A40" s="39" t="s">
        <v>54</v>
      </c>
      <c r="B40" s="36"/>
      <c r="C40" s="40">
        <f>Sheet3!C42</f>
        <v>130</v>
      </c>
      <c r="D40" s="54">
        <f>Sheet3!D42</f>
        <v>717</v>
      </c>
      <c r="E40" s="41">
        <f t="shared" si="4"/>
        <v>-81.86889818688982</v>
      </c>
      <c r="F40" s="40">
        <f>Sheet3!F42</f>
        <v>549</v>
      </c>
      <c r="G40" s="54">
        <f>Sheet3!G42</f>
        <v>2564</v>
      </c>
      <c r="H40" s="42">
        <f t="shared" si="5"/>
        <v>-78.58814352574103</v>
      </c>
    </row>
    <row r="41" spans="1:8" s="45" customFormat="1" ht="15.75">
      <c r="A41" s="35" t="s">
        <v>36</v>
      </c>
      <c r="B41" s="43"/>
      <c r="C41" s="44">
        <f>Sheet3!C43</f>
        <v>1504343</v>
      </c>
      <c r="D41" s="55">
        <f>Sheet3!D43</f>
        <v>1319531</v>
      </c>
      <c r="E41" s="37">
        <f t="shared" si="4"/>
        <v>14.005885424442477</v>
      </c>
      <c r="F41" s="44">
        <f>Sheet3!F43</f>
        <v>5430632</v>
      </c>
      <c r="G41" s="55">
        <f>Sheet3!G43</f>
        <v>4967675</v>
      </c>
      <c r="H41" s="38">
        <f t="shared" si="5"/>
        <v>9.319389855415249</v>
      </c>
    </row>
    <row r="42" ht="15.75">
      <c r="A42" s="48" t="s">
        <v>65</v>
      </c>
    </row>
    <row r="43" ht="15.75">
      <c r="A43" s="67" t="s">
        <v>75</v>
      </c>
    </row>
  </sheetData>
  <sheetProtection/>
  <mergeCells count="3">
    <mergeCell ref="A1:H1"/>
    <mergeCell ref="A2:B2"/>
    <mergeCell ref="A26:A32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2018-05-23T03:03:01Z</cp:lastPrinted>
  <dcterms:created xsi:type="dcterms:W3CDTF">2000-09-20T06:55:14Z</dcterms:created>
  <dcterms:modified xsi:type="dcterms:W3CDTF">2018-05-24T07:07:23Z</dcterms:modified>
  <cp:category/>
  <cp:version/>
  <cp:contentType/>
  <cp:contentStatus/>
</cp:coreProperties>
</file>