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0" windowWidth="9500" windowHeight="4730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2">'月刊用格式'!$A$5:$E$49</definedName>
    <definedName name="外部資料_4" localSheetId="2">'月刊用格式'!$F$5:$F$49</definedName>
    <definedName name="外部資料_5" localSheetId="2">'月刊用格式'!$H$5:$H$49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<sst xmlns="http://schemas.openxmlformats.org/spreadsheetml/2006/main" count="126" uniqueCount="83">
  <si>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</si>
  <si>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</si>
  <si>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</si>
  <si>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</si>
  <si>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</si>
  <si>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</si>
  <si>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</si>
  <si>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</si>
  <si>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</si>
  <si>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</si>
  <si>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</si>
  <si>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</si>
  <si>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</si>
  <si>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</si>
  <si>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</si>
  <si>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</si>
  <si>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</si>
  <si>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</si>
  <si>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</si>
  <si>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</si>
  <si>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</si>
  <si>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</si>
  <si>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</si>
  <si>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</si>
  <si>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</si>
  <si>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</si>
  <si>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</si>
  <si>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</si>
  <si>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</si>
  <si>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</si>
  <si>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</si>
  <si>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</si>
  <si>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</si>
  <si>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</si>
  <si>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</si>
  <si>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</si>
  <si>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</si>
  <si>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</si>
  <si>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</si>
  <si>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</si>
  <si>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</si>
  <si>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</si>
  <si>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</si>
  <si>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</si>
  <si>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</si>
  <si>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</si>
  <si>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</si>
  <si>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</si>
  <si>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</si>
  <si>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</si>
  <si>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</si>
  <si>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</si>
  <si>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</si>
  <si>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</si>
  <si>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</si>
  <si>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</si>
  <si>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</si>
  <si>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</si>
  <si>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</si>
  <si>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</si>
  <si>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</si>
  <si>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</si>
  <si>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</si>
  <si>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註1: 本表華僑旅客包含大陸地區、港澳居民、無戶籍國民之來臺人數。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</si>
  <si>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</si>
  <si>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</si>
  <si>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</si>
  <si>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</si>
  <si>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</si>
  <si>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</si>
  <si>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</si>
  <si>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</si>
  <si>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105</t>
  </si>
  <si>
    <t>1</t>
  </si>
  <si>
    <t>January</t>
  </si>
  <si>
    <t>8</t>
  </si>
  <si>
    <t>August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</si>
  <si>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</si>
  <si>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</si>
  <si>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</si>
  <si>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</si>
  <si>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105年1-8月計225,366人次。</t>
  </si>
  <si>
    <t>註3: 資料來源:內政部移民署提供。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</si>
</sst>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323850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23850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6.5">
      <c r="A1" t="s">
        <v>72</v>
      </c>
    </row>
    <row r="3" ht="16.5">
      <c r="A3" t="s">
        <v>73</v>
      </c>
    </row>
    <row r="4" ht="16.5">
      <c r="A4" t="s">
        <v>74</v>
      </c>
    </row>
    <row r="5" ht="16.5">
      <c r="A5" t="s">
        <v>75</v>
      </c>
    </row>
    <row r="6" ht="16.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">
      <selection activeCell="I32" sqref="I32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7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105年1至8月來臺旅客人數及成長率－按居住地分
Table 1-3 Visitor Arrivals by Residence,
 January-August,2016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24" customHeight="1">
      <c r="A2" s="68" t="s">
        <v>69</v>
      </c>
      <c r="B2" s="68"/>
      <c r="C2" s="68"/>
      <c r="D2" s="69" t="str">
        <f>Sheet1!A1&amp;"年"&amp;Sheet1!A3&amp;"至"&amp;Sheet1!A5&amp;"月 "&amp;MID(Sheet1!A4,1,3)&amp;".-"&amp;MID(Sheet1!A6,1,3)&amp;"., "&amp;Sheet1!A1+1911</f>
        <v>105年1至8月 Jan.-Aug., 2016</v>
      </c>
      <c r="E2" s="69"/>
      <c r="F2" s="69"/>
      <c r="G2" s="69" t="str">
        <f>Sheet1!A1-1&amp;"年"&amp;Sheet1!A3&amp;"至"&amp;Sheet1!A5&amp;"月 "&amp;MID(Sheet1!A4,1,3)&amp;".-"&amp;MID(Sheet1!A6,1,3)&amp;".,"&amp;Sheet1!A1+1911-1</f>
        <v>104年1至8月 Jan.-Aug.,2015</v>
      </c>
      <c r="H2" s="70"/>
      <c r="I2" s="70"/>
      <c r="J2" s="71" t="s">
        <v>70</v>
      </c>
      <c r="K2" s="71"/>
      <c r="L2" s="71"/>
    </row>
    <row r="3" spans="1:12" s="1" customFormat="1" ht="48" customHeight="1">
      <c r="A3" s="68"/>
      <c r="B3" s="68"/>
      <c r="C3" s="68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73" t="s">
        <v>0</v>
      </c>
      <c r="B4" s="59" t="s">
        <v>45</v>
      </c>
      <c r="C4" s="60"/>
      <c r="D4" s="2">
        <f aca="true" t="shared" si="0" ref="D4:D49">E4+F4</f>
        <v>1065437</v>
      </c>
      <c r="E4" s="2">
        <v>989871</v>
      </c>
      <c r="F4" s="3">
        <v>75566</v>
      </c>
      <c r="G4" s="2">
        <f aca="true" t="shared" si="1" ref="G4:G49">H4+I4</f>
        <v>999492</v>
      </c>
      <c r="H4" s="2">
        <v>922543</v>
      </c>
      <c r="I4" s="3">
        <v>76949</v>
      </c>
      <c r="J4" s="4">
        <f>IF(G4=0,"-",((D4/G4)-1)*100)</f>
        <v>6.597851708668001</v>
      </c>
      <c r="K4" s="4">
        <f>IF(H4=0,"-",((E4/H4)-1)*100)</f>
        <v>7.298088002402059</v>
      </c>
      <c r="L4" s="4">
        <f>IF(I4=0,"-",((F4/I4)-1)*100)</f>
        <v>-1.7972943118169216</v>
      </c>
    </row>
    <row r="5" spans="1:12" s="1" customFormat="1" ht="15" customHeight="1">
      <c r="A5" s="65"/>
      <c r="B5" s="59" t="s">
        <v>46</v>
      </c>
      <c r="C5" s="60"/>
      <c r="D5" s="2">
        <f t="shared" si="0"/>
        <v>2658236</v>
      </c>
      <c r="E5" s="2">
        <v>2633324</v>
      </c>
      <c r="F5" s="3">
        <v>24912</v>
      </c>
      <c r="G5" s="2">
        <f t="shared" si="1"/>
        <v>2767412</v>
      </c>
      <c r="H5" s="2">
        <v>2741382</v>
      </c>
      <c r="I5" s="3">
        <v>26030</v>
      </c>
      <c r="J5" s="4">
        <f aca="true" t="shared" si="2" ref="J5:J49">IF(G5=0,"-",((D5/G5)-1)*100)</f>
        <v>-3.945057692891407</v>
      </c>
      <c r="K5" s="4">
        <f aca="true" t="shared" si="3" ref="K5:K49">IF(H5=0,"-",((E5/H5)-1)*100)</f>
        <v>-3.941734497417726</v>
      </c>
      <c r="L5" s="4">
        <f aca="true" t="shared" si="4" ref="L5:L49">IF(I5=0,"-",((F5/I5)-1)*100)</f>
        <v>-4.295044179792551</v>
      </c>
    </row>
    <row r="6" spans="1:12" s="1" customFormat="1" ht="15" customHeight="1">
      <c r="A6" s="65"/>
      <c r="B6" s="59" t="s">
        <v>6</v>
      </c>
      <c r="C6" s="60"/>
      <c r="D6" s="2">
        <f t="shared" si="0"/>
        <v>1200733</v>
      </c>
      <c r="E6" s="2">
        <v>1043</v>
      </c>
      <c r="F6" s="3">
        <v>1199690</v>
      </c>
      <c r="G6" s="2">
        <f t="shared" si="1"/>
        <v>1003097</v>
      </c>
      <c r="H6" s="2">
        <v>861</v>
      </c>
      <c r="I6" s="3">
        <v>1002236</v>
      </c>
      <c r="J6" s="4">
        <f t="shared" si="2"/>
        <v>19.702581106313755</v>
      </c>
      <c r="K6" s="4">
        <f t="shared" si="3"/>
        <v>21.138211382113823</v>
      </c>
      <c r="L6" s="4">
        <f t="shared" si="4"/>
        <v>19.701347786349732</v>
      </c>
    </row>
    <row r="7" spans="1:12" s="1" customFormat="1" ht="15" customHeight="1">
      <c r="A7" s="65"/>
      <c r="B7" s="59" t="s">
        <v>77</v>
      </c>
      <c r="C7" s="60"/>
      <c r="D7" s="2">
        <f t="shared" si="0"/>
        <v>556526</v>
      </c>
      <c r="E7" s="2">
        <v>2107</v>
      </c>
      <c r="F7" s="3">
        <v>554419</v>
      </c>
      <c r="G7" s="2">
        <f t="shared" si="1"/>
        <v>423400</v>
      </c>
      <c r="H7" s="2">
        <v>1870</v>
      </c>
      <c r="I7" s="3">
        <v>421530</v>
      </c>
      <c r="J7" s="4">
        <f t="shared" si="2"/>
        <v>31.442135096835134</v>
      </c>
      <c r="K7" s="4">
        <f t="shared" si="3"/>
        <v>12.673796791443849</v>
      </c>
      <c r="L7" s="4">
        <f t="shared" si="4"/>
        <v>31.525395582758044</v>
      </c>
    </row>
    <row r="8" spans="1:12" s="1" customFormat="1" ht="15" customHeight="1">
      <c r="A8" s="65"/>
      <c r="B8" s="59" t="s">
        <v>7</v>
      </c>
      <c r="C8" s="60"/>
      <c r="D8" s="2">
        <f t="shared" si="0"/>
        <v>22395</v>
      </c>
      <c r="E8" s="2">
        <v>25</v>
      </c>
      <c r="F8" s="3">
        <v>22370</v>
      </c>
      <c r="G8" s="2">
        <f t="shared" si="1"/>
        <v>21416</v>
      </c>
      <c r="H8" s="2">
        <v>31</v>
      </c>
      <c r="I8" s="3">
        <v>21385</v>
      </c>
      <c r="J8" s="4">
        <f t="shared" si="2"/>
        <v>4.571348524467678</v>
      </c>
      <c r="K8" s="4">
        <f t="shared" si="3"/>
        <v>-19.354838709677423</v>
      </c>
      <c r="L8" s="4">
        <f t="shared" si="4"/>
        <v>4.606032265606741</v>
      </c>
    </row>
    <row r="9" spans="1:12" s="1" customFormat="1" ht="15" customHeight="1">
      <c r="A9" s="65"/>
      <c r="B9" s="59" t="s">
        <v>8</v>
      </c>
      <c r="C9" s="60"/>
      <c r="D9" s="2">
        <f t="shared" si="0"/>
        <v>13396</v>
      </c>
      <c r="E9" s="2">
        <v>70</v>
      </c>
      <c r="F9" s="3">
        <v>13326</v>
      </c>
      <c r="G9" s="2">
        <f t="shared" si="1"/>
        <v>12527</v>
      </c>
      <c r="H9" s="2">
        <v>41</v>
      </c>
      <c r="I9" s="3">
        <v>12486</v>
      </c>
      <c r="J9" s="4">
        <f t="shared" si="2"/>
        <v>6.93701604534207</v>
      </c>
      <c r="K9" s="4">
        <f t="shared" si="3"/>
        <v>70.73170731707317</v>
      </c>
      <c r="L9" s="4">
        <f t="shared" si="4"/>
        <v>6.727534839019711</v>
      </c>
    </row>
    <row r="10" spans="1:12" s="1" customFormat="1" ht="15" customHeight="1">
      <c r="A10" s="65"/>
      <c r="B10" s="64" t="s">
        <v>1</v>
      </c>
      <c r="C10" s="56" t="s">
        <v>37</v>
      </c>
      <c r="D10" s="2">
        <f t="shared" si="0"/>
        <v>265206</v>
      </c>
      <c r="E10" s="2">
        <v>513</v>
      </c>
      <c r="F10" s="3">
        <v>264693</v>
      </c>
      <c r="G10" s="2">
        <f t="shared" si="1"/>
        <v>244957</v>
      </c>
      <c r="H10" s="2">
        <v>439</v>
      </c>
      <c r="I10" s="3">
        <v>244518</v>
      </c>
      <c r="J10" s="4">
        <f t="shared" si="2"/>
        <v>8.266348787746413</v>
      </c>
      <c r="K10" s="4">
        <f t="shared" si="3"/>
        <v>16.85649202733486</v>
      </c>
      <c r="L10" s="4">
        <f t="shared" si="4"/>
        <v>8.250926312173345</v>
      </c>
    </row>
    <row r="11" spans="1:12" s="1" customFormat="1" ht="15" customHeight="1">
      <c r="A11" s="65"/>
      <c r="B11" s="65"/>
      <c r="C11" s="6" t="s">
        <v>38</v>
      </c>
      <c r="D11" s="2">
        <f t="shared" si="0"/>
        <v>220043</v>
      </c>
      <c r="E11" s="2">
        <v>202</v>
      </c>
      <c r="F11" s="3">
        <v>219841</v>
      </c>
      <c r="G11" s="2">
        <f t="shared" si="1"/>
        <v>217109</v>
      </c>
      <c r="H11" s="2">
        <v>228</v>
      </c>
      <c r="I11" s="3">
        <v>216881</v>
      </c>
      <c r="J11" s="4">
        <f t="shared" si="2"/>
        <v>1.3513949214449816</v>
      </c>
      <c r="K11" s="4">
        <f t="shared" si="3"/>
        <v>-11.403508771929827</v>
      </c>
      <c r="L11" s="4">
        <f t="shared" si="4"/>
        <v>1.364803740299969</v>
      </c>
    </row>
    <row r="12" spans="1:12" s="1" customFormat="1" ht="15" customHeight="1">
      <c r="A12" s="65"/>
      <c r="B12" s="65"/>
      <c r="C12" s="6" t="s">
        <v>39</v>
      </c>
      <c r="D12" s="2">
        <f t="shared" si="0"/>
        <v>120174</v>
      </c>
      <c r="E12" s="2">
        <v>284</v>
      </c>
      <c r="F12" s="3">
        <v>119890</v>
      </c>
      <c r="G12" s="2">
        <f t="shared" si="1"/>
        <v>118333</v>
      </c>
      <c r="H12" s="2">
        <v>237</v>
      </c>
      <c r="I12" s="3">
        <v>118096</v>
      </c>
      <c r="J12" s="4">
        <f t="shared" si="2"/>
        <v>1.5557790303634578</v>
      </c>
      <c r="K12" s="4">
        <f t="shared" si="3"/>
        <v>19.831223628691987</v>
      </c>
      <c r="L12" s="4">
        <f t="shared" si="4"/>
        <v>1.519103102560626</v>
      </c>
    </row>
    <row r="13" spans="1:12" s="1" customFormat="1" ht="15" customHeight="1">
      <c r="A13" s="65"/>
      <c r="B13" s="65"/>
      <c r="C13" s="6" t="s">
        <v>40</v>
      </c>
      <c r="D13" s="2">
        <f t="shared" si="0"/>
        <v>106118</v>
      </c>
      <c r="E13" s="2">
        <v>1523</v>
      </c>
      <c r="F13" s="3">
        <v>104595</v>
      </c>
      <c r="G13" s="2">
        <f t="shared" si="1"/>
        <v>92963</v>
      </c>
      <c r="H13" s="2">
        <v>1493</v>
      </c>
      <c r="I13" s="3">
        <v>91470</v>
      </c>
      <c r="J13" s="4">
        <f t="shared" si="2"/>
        <v>14.15079117498359</v>
      </c>
      <c r="K13" s="4">
        <f t="shared" si="3"/>
        <v>2.009377093101139</v>
      </c>
      <c r="L13" s="4">
        <f t="shared" si="4"/>
        <v>14.348966874385049</v>
      </c>
    </row>
    <row r="14" spans="1:12" s="1" customFormat="1" ht="15" customHeight="1">
      <c r="A14" s="65"/>
      <c r="B14" s="65"/>
      <c r="C14" s="6" t="s">
        <v>41</v>
      </c>
      <c r="D14" s="2">
        <f t="shared" si="0"/>
        <v>105817</v>
      </c>
      <c r="E14" s="2">
        <v>430</v>
      </c>
      <c r="F14" s="3">
        <v>105387</v>
      </c>
      <c r="G14" s="2">
        <f t="shared" si="1"/>
        <v>75466</v>
      </c>
      <c r="H14" s="2">
        <v>354</v>
      </c>
      <c r="I14" s="3">
        <v>75112</v>
      </c>
      <c r="J14" s="4">
        <f t="shared" si="2"/>
        <v>40.21811146741578</v>
      </c>
      <c r="K14" s="4">
        <f t="shared" si="3"/>
        <v>21.46892655367232</v>
      </c>
      <c r="L14" s="4">
        <f t="shared" si="4"/>
        <v>40.30647566300991</v>
      </c>
    </row>
    <row r="15" spans="1:12" s="1" customFormat="1" ht="15" customHeight="1">
      <c r="A15" s="65"/>
      <c r="B15" s="65"/>
      <c r="C15" s="6" t="s">
        <v>64</v>
      </c>
      <c r="D15" s="2">
        <f t="shared" si="0"/>
        <v>117322</v>
      </c>
      <c r="E15" s="2">
        <v>2225</v>
      </c>
      <c r="F15" s="3">
        <v>115097</v>
      </c>
      <c r="G15" s="2">
        <f t="shared" si="1"/>
        <v>100018</v>
      </c>
      <c r="H15" s="2">
        <v>2174</v>
      </c>
      <c r="I15" s="3">
        <v>97844</v>
      </c>
      <c r="J15" s="4">
        <f t="shared" si="2"/>
        <v>17.300885840548695</v>
      </c>
      <c r="K15" s="4">
        <f t="shared" si="3"/>
        <v>2.345906163753453</v>
      </c>
      <c r="L15" s="4">
        <f t="shared" si="4"/>
        <v>17.63317117043457</v>
      </c>
    </row>
    <row r="16" spans="1:12" s="1" customFormat="1" ht="15" customHeight="1">
      <c r="A16" s="65"/>
      <c r="B16" s="65"/>
      <c r="C16" s="6" t="s">
        <v>42</v>
      </c>
      <c r="D16" s="2">
        <f t="shared" si="0"/>
        <v>10377</v>
      </c>
      <c r="E16" s="2">
        <v>312</v>
      </c>
      <c r="F16" s="3">
        <v>10065</v>
      </c>
      <c r="G16" s="2">
        <f t="shared" si="1"/>
        <v>8059</v>
      </c>
      <c r="H16" s="2">
        <v>279</v>
      </c>
      <c r="I16" s="3">
        <v>7780</v>
      </c>
      <c r="J16" s="4">
        <f t="shared" si="2"/>
        <v>28.7628738056831</v>
      </c>
      <c r="K16" s="4">
        <f t="shared" si="3"/>
        <v>11.827956989247301</v>
      </c>
      <c r="L16" s="4">
        <f t="shared" si="4"/>
        <v>29.370179948586127</v>
      </c>
    </row>
    <row r="17" spans="1:12" s="1" customFormat="1" ht="15" customHeight="1">
      <c r="A17" s="65"/>
      <c r="B17" s="66"/>
      <c r="C17" s="6" t="s">
        <v>43</v>
      </c>
      <c r="D17" s="2">
        <f t="shared" si="0"/>
        <v>945057</v>
      </c>
      <c r="E17" s="2">
        <v>5489</v>
      </c>
      <c r="F17" s="3">
        <v>939568</v>
      </c>
      <c r="G17" s="2">
        <f t="shared" si="1"/>
        <v>856905</v>
      </c>
      <c r="H17" s="2">
        <v>5204</v>
      </c>
      <c r="I17" s="3">
        <v>851701</v>
      </c>
      <c r="J17" s="4">
        <f t="shared" si="2"/>
        <v>10.287254713182904</v>
      </c>
      <c r="K17" s="4">
        <f t="shared" si="3"/>
        <v>5.476556495003848</v>
      </c>
      <c r="L17" s="4">
        <f t="shared" si="4"/>
        <v>10.316648683047225</v>
      </c>
    </row>
    <row r="18" spans="1:12" s="1" customFormat="1" ht="15" customHeight="1">
      <c r="A18" s="65"/>
      <c r="B18" s="59" t="s">
        <v>9</v>
      </c>
      <c r="C18" s="60"/>
      <c r="D18" s="2">
        <f t="shared" si="0"/>
        <v>6801</v>
      </c>
      <c r="E18" s="2">
        <v>31</v>
      </c>
      <c r="F18" s="3">
        <v>6770</v>
      </c>
      <c r="G18" s="2">
        <f t="shared" si="1"/>
        <v>5825</v>
      </c>
      <c r="H18" s="2">
        <v>29</v>
      </c>
      <c r="I18" s="3">
        <v>5796</v>
      </c>
      <c r="J18" s="4">
        <f t="shared" si="2"/>
        <v>16.755364806866947</v>
      </c>
      <c r="K18" s="4">
        <f t="shared" si="3"/>
        <v>6.896551724137923</v>
      </c>
      <c r="L18" s="4">
        <f t="shared" si="4"/>
        <v>16.80469289164941</v>
      </c>
    </row>
    <row r="19" spans="1:12" s="1" customFormat="1" ht="15" customHeight="1">
      <c r="A19" s="66"/>
      <c r="B19" s="59" t="s">
        <v>10</v>
      </c>
      <c r="C19" s="60"/>
      <c r="D19" s="2">
        <f t="shared" si="0"/>
        <v>6468581</v>
      </c>
      <c r="E19" s="2">
        <v>3631960</v>
      </c>
      <c r="F19" s="3">
        <v>2836621</v>
      </c>
      <c r="G19" s="2">
        <f t="shared" si="1"/>
        <v>6090074</v>
      </c>
      <c r="H19" s="2">
        <v>3671961</v>
      </c>
      <c r="I19" s="3">
        <v>2418113</v>
      </c>
      <c r="J19" s="4">
        <f t="shared" si="2"/>
        <v>6.215146154217499</v>
      </c>
      <c r="K19" s="4">
        <f t="shared" si="3"/>
        <v>-1.089363421888201</v>
      </c>
      <c r="L19" s="4">
        <f t="shared" si="4"/>
        <v>17.30721434440823</v>
      </c>
    </row>
    <row r="20" spans="1:12" s="1" customFormat="1" ht="15" customHeight="1">
      <c r="A20" s="73" t="s">
        <v>2</v>
      </c>
      <c r="B20" s="59" t="s">
        <v>11</v>
      </c>
      <c r="C20" s="60"/>
      <c r="D20" s="2">
        <f t="shared" si="0"/>
        <v>66113</v>
      </c>
      <c r="E20" s="2">
        <v>230</v>
      </c>
      <c r="F20" s="3">
        <v>65883</v>
      </c>
      <c r="G20" s="2">
        <f t="shared" si="1"/>
        <v>57396</v>
      </c>
      <c r="H20" s="2">
        <v>195</v>
      </c>
      <c r="I20" s="3">
        <v>57201</v>
      </c>
      <c r="J20" s="4">
        <f t="shared" si="2"/>
        <v>15.187469510070395</v>
      </c>
      <c r="K20" s="4">
        <f t="shared" si="3"/>
        <v>17.948717948717952</v>
      </c>
      <c r="L20" s="4">
        <f t="shared" si="4"/>
        <v>15.178056327686583</v>
      </c>
    </row>
    <row r="21" spans="1:12" s="1" customFormat="1" ht="15" customHeight="1">
      <c r="A21" s="65"/>
      <c r="B21" s="59" t="s">
        <v>78</v>
      </c>
      <c r="C21" s="60"/>
      <c r="D21" s="2">
        <f t="shared" si="0"/>
        <v>334015</v>
      </c>
      <c r="E21" s="2">
        <v>2479</v>
      </c>
      <c r="F21" s="3">
        <v>331536</v>
      </c>
      <c r="G21" s="2">
        <f t="shared" si="1"/>
        <v>309647</v>
      </c>
      <c r="H21" s="2">
        <v>2326</v>
      </c>
      <c r="I21" s="3">
        <v>307321</v>
      </c>
      <c r="J21" s="4">
        <f t="shared" si="2"/>
        <v>7.869606358207903</v>
      </c>
      <c r="K21" s="4">
        <f t="shared" si="3"/>
        <v>6.577815993121239</v>
      </c>
      <c r="L21" s="4">
        <f t="shared" si="4"/>
        <v>7.879383445973431</v>
      </c>
    </row>
    <row r="22" spans="1:12" s="1" customFormat="1" ht="15" customHeight="1">
      <c r="A22" s="65"/>
      <c r="B22" s="59" t="s">
        <v>12</v>
      </c>
      <c r="C22" s="60"/>
      <c r="D22" s="2">
        <f t="shared" si="0"/>
        <v>2162</v>
      </c>
      <c r="E22" s="2">
        <v>13</v>
      </c>
      <c r="F22" s="3">
        <v>2149</v>
      </c>
      <c r="G22" s="2">
        <f t="shared" si="1"/>
        <v>2165</v>
      </c>
      <c r="H22" s="2">
        <v>16</v>
      </c>
      <c r="I22" s="3">
        <v>2149</v>
      </c>
      <c r="J22" s="4">
        <f t="shared" si="2"/>
        <v>-0.1385681293302521</v>
      </c>
      <c r="K22" s="4">
        <f t="shared" si="3"/>
        <v>-18.75</v>
      </c>
      <c r="L22" s="4">
        <f t="shared" si="4"/>
        <v>0</v>
      </c>
    </row>
    <row r="23" spans="1:12" s="1" customFormat="1" ht="15" customHeight="1">
      <c r="A23" s="65"/>
      <c r="B23" s="59" t="s">
        <v>13</v>
      </c>
      <c r="C23" s="60"/>
      <c r="D23" s="2">
        <f t="shared" si="0"/>
        <v>2613</v>
      </c>
      <c r="E23" s="2">
        <v>125</v>
      </c>
      <c r="F23" s="3">
        <v>2488</v>
      </c>
      <c r="G23" s="2">
        <f t="shared" si="1"/>
        <v>2899</v>
      </c>
      <c r="H23" s="2">
        <v>135</v>
      </c>
      <c r="I23" s="3">
        <v>2764</v>
      </c>
      <c r="J23" s="4">
        <f t="shared" si="2"/>
        <v>-9.865470852017932</v>
      </c>
      <c r="K23" s="4">
        <f t="shared" si="3"/>
        <v>-7.4074074074074066</v>
      </c>
      <c r="L23" s="4">
        <f t="shared" si="4"/>
        <v>-9.985528219971052</v>
      </c>
    </row>
    <row r="24" spans="1:12" s="1" customFormat="1" ht="15" customHeight="1">
      <c r="A24" s="65"/>
      <c r="B24" s="59" t="s">
        <v>14</v>
      </c>
      <c r="C24" s="60"/>
      <c r="D24" s="2">
        <f t="shared" si="0"/>
        <v>845</v>
      </c>
      <c r="E24" s="2">
        <v>71</v>
      </c>
      <c r="F24" s="3">
        <v>774</v>
      </c>
      <c r="G24" s="2">
        <f t="shared" si="1"/>
        <v>742</v>
      </c>
      <c r="H24" s="2">
        <v>74</v>
      </c>
      <c r="I24" s="3">
        <v>668</v>
      </c>
      <c r="J24" s="4">
        <f t="shared" si="2"/>
        <v>13.881401617250667</v>
      </c>
      <c r="K24" s="4">
        <f t="shared" si="3"/>
        <v>-4.054054054054057</v>
      </c>
      <c r="L24" s="4">
        <f t="shared" si="4"/>
        <v>15.8682634730539</v>
      </c>
    </row>
    <row r="25" spans="1:12" s="1" customFormat="1" ht="15" customHeight="1">
      <c r="A25" s="65"/>
      <c r="B25" s="59" t="s">
        <v>15</v>
      </c>
      <c r="C25" s="60"/>
      <c r="D25" s="2">
        <f t="shared" si="0"/>
        <v>6897</v>
      </c>
      <c r="E25" s="2">
        <v>155</v>
      </c>
      <c r="F25" s="3">
        <v>6742</v>
      </c>
      <c r="G25" s="2">
        <f t="shared" si="1"/>
        <v>6092</v>
      </c>
      <c r="H25" s="2">
        <v>180</v>
      </c>
      <c r="I25" s="3">
        <v>5912</v>
      </c>
      <c r="J25" s="4">
        <f t="shared" si="2"/>
        <v>13.214051214707823</v>
      </c>
      <c r="K25" s="4">
        <f t="shared" si="3"/>
        <v>-13.888888888888884</v>
      </c>
      <c r="L25" s="4">
        <f t="shared" si="4"/>
        <v>14.039242219215154</v>
      </c>
    </row>
    <row r="26" spans="1:12" s="1" customFormat="1" ht="15" customHeight="1">
      <c r="A26" s="66"/>
      <c r="B26" s="59" t="s">
        <v>16</v>
      </c>
      <c r="C26" s="60"/>
      <c r="D26" s="2">
        <f t="shared" si="0"/>
        <v>412645</v>
      </c>
      <c r="E26" s="2">
        <v>3073</v>
      </c>
      <c r="F26" s="3">
        <v>409572</v>
      </c>
      <c r="G26" s="2">
        <f t="shared" si="1"/>
        <v>378941</v>
      </c>
      <c r="H26" s="2">
        <v>2926</v>
      </c>
      <c r="I26" s="3">
        <v>376015</v>
      </c>
      <c r="J26" s="4">
        <f t="shared" si="2"/>
        <v>8.894260584101477</v>
      </c>
      <c r="K26" s="4">
        <f t="shared" si="3"/>
        <v>5.023923444976086</v>
      </c>
      <c r="L26" s="4">
        <f t="shared" si="4"/>
        <v>8.924378016834433</v>
      </c>
    </row>
    <row r="27" spans="1:12" s="1" customFormat="1" ht="15" customHeight="1">
      <c r="A27" s="73" t="s">
        <v>3</v>
      </c>
      <c r="B27" s="59" t="s">
        <v>17</v>
      </c>
      <c r="C27" s="60"/>
      <c r="D27" s="2">
        <f t="shared" si="0"/>
        <v>4038</v>
      </c>
      <c r="E27" s="2">
        <v>15</v>
      </c>
      <c r="F27" s="3">
        <v>4023</v>
      </c>
      <c r="G27" s="2">
        <f t="shared" si="1"/>
        <v>3955</v>
      </c>
      <c r="H27" s="2">
        <v>5</v>
      </c>
      <c r="I27" s="3">
        <v>3950</v>
      </c>
      <c r="J27" s="4">
        <f t="shared" si="2"/>
        <v>2.098609355246528</v>
      </c>
      <c r="K27" s="4">
        <f t="shared" si="3"/>
        <v>200</v>
      </c>
      <c r="L27" s="4">
        <f t="shared" si="4"/>
        <v>1.848101265822777</v>
      </c>
    </row>
    <row r="28" spans="1:12" s="1" customFormat="1" ht="15" customHeight="1">
      <c r="A28" s="65"/>
      <c r="B28" s="59" t="s">
        <v>18</v>
      </c>
      <c r="C28" s="60"/>
      <c r="D28" s="2">
        <f t="shared" si="0"/>
        <v>27500</v>
      </c>
      <c r="E28" s="2">
        <v>93</v>
      </c>
      <c r="F28" s="3">
        <v>27407</v>
      </c>
      <c r="G28" s="2">
        <f t="shared" si="1"/>
        <v>25198</v>
      </c>
      <c r="H28" s="2">
        <v>103</v>
      </c>
      <c r="I28" s="3">
        <v>25095</v>
      </c>
      <c r="J28" s="4">
        <f t="shared" si="2"/>
        <v>9.13564568616556</v>
      </c>
      <c r="K28" s="4">
        <f t="shared" si="3"/>
        <v>-9.708737864077666</v>
      </c>
      <c r="L28" s="4">
        <f t="shared" si="4"/>
        <v>9.212990635584784</v>
      </c>
    </row>
    <row r="29" spans="1:12" s="1" customFormat="1" ht="15" customHeight="1">
      <c r="A29" s="65"/>
      <c r="B29" s="59" t="s">
        <v>19</v>
      </c>
      <c r="C29" s="60"/>
      <c r="D29" s="2">
        <f t="shared" si="0"/>
        <v>37810</v>
      </c>
      <c r="E29" s="2">
        <v>83</v>
      </c>
      <c r="F29" s="3">
        <v>37727</v>
      </c>
      <c r="G29" s="2">
        <f t="shared" si="1"/>
        <v>34500</v>
      </c>
      <c r="H29" s="2">
        <v>71</v>
      </c>
      <c r="I29" s="3">
        <v>34429</v>
      </c>
      <c r="J29" s="4">
        <f t="shared" si="2"/>
        <v>9.59420289855073</v>
      </c>
      <c r="K29" s="4">
        <f t="shared" si="3"/>
        <v>16.901408450704224</v>
      </c>
      <c r="L29" s="4">
        <f t="shared" si="4"/>
        <v>9.579133869702861</v>
      </c>
    </row>
    <row r="30" spans="1:12" s="1" customFormat="1" ht="15" customHeight="1">
      <c r="A30" s="65"/>
      <c r="B30" s="59" t="s">
        <v>20</v>
      </c>
      <c r="C30" s="60"/>
      <c r="D30" s="2">
        <f t="shared" si="0"/>
        <v>10807</v>
      </c>
      <c r="E30" s="2">
        <v>4</v>
      </c>
      <c r="F30" s="3">
        <v>10803</v>
      </c>
      <c r="G30" s="2">
        <f t="shared" si="1"/>
        <v>10038</v>
      </c>
      <c r="H30" s="2">
        <v>1</v>
      </c>
      <c r="I30" s="3">
        <v>10037</v>
      </c>
      <c r="J30" s="4">
        <f t="shared" si="2"/>
        <v>7.66088862323171</v>
      </c>
      <c r="K30" s="4">
        <f t="shared" si="3"/>
        <v>300</v>
      </c>
      <c r="L30" s="4">
        <f t="shared" si="4"/>
        <v>7.63176247882833</v>
      </c>
    </row>
    <row r="31" spans="1:12" s="1" customFormat="1" ht="15" customHeight="1">
      <c r="A31" s="65"/>
      <c r="B31" s="59" t="s">
        <v>21</v>
      </c>
      <c r="C31" s="60"/>
      <c r="D31" s="2">
        <f t="shared" si="0"/>
        <v>14394</v>
      </c>
      <c r="E31" s="2">
        <v>18</v>
      </c>
      <c r="F31" s="3">
        <v>14376</v>
      </c>
      <c r="G31" s="2">
        <f t="shared" si="1"/>
        <v>11911</v>
      </c>
      <c r="H31" s="2">
        <v>13</v>
      </c>
      <c r="I31" s="3">
        <v>11898</v>
      </c>
      <c r="J31" s="4">
        <f t="shared" si="2"/>
        <v>20.84627655108724</v>
      </c>
      <c r="K31" s="4">
        <f t="shared" si="3"/>
        <v>38.46153846153846</v>
      </c>
      <c r="L31" s="4">
        <f t="shared" si="4"/>
        <v>20.82702975289965</v>
      </c>
    </row>
    <row r="32" spans="1:12" s="1" customFormat="1" ht="15" customHeight="1">
      <c r="A32" s="65"/>
      <c r="B32" s="59" t="s">
        <v>44</v>
      </c>
      <c r="C32" s="60"/>
      <c r="D32" s="2">
        <f t="shared" si="0"/>
        <v>6458</v>
      </c>
      <c r="E32" s="2">
        <v>37</v>
      </c>
      <c r="F32" s="3">
        <v>6421</v>
      </c>
      <c r="G32" s="2">
        <f t="shared" si="1"/>
        <v>5902</v>
      </c>
      <c r="H32" s="2">
        <v>24</v>
      </c>
      <c r="I32" s="3">
        <v>5878</v>
      </c>
      <c r="J32" s="4">
        <f t="shared" si="2"/>
        <v>9.420535411724828</v>
      </c>
      <c r="K32" s="4">
        <f t="shared" si="3"/>
        <v>54.16666666666667</v>
      </c>
      <c r="L32" s="4">
        <f t="shared" si="4"/>
        <v>9.237835998638989</v>
      </c>
    </row>
    <row r="33" spans="1:12" s="1" customFormat="1" ht="15" customHeight="1">
      <c r="A33" s="65"/>
      <c r="B33" s="59" t="s">
        <v>22</v>
      </c>
      <c r="C33" s="60"/>
      <c r="D33" s="2">
        <f t="shared" si="0"/>
        <v>6701</v>
      </c>
      <c r="E33" s="2">
        <v>29</v>
      </c>
      <c r="F33" s="3">
        <v>6672</v>
      </c>
      <c r="G33" s="2">
        <f t="shared" si="1"/>
        <v>5848</v>
      </c>
      <c r="H33" s="2">
        <v>17</v>
      </c>
      <c r="I33" s="3">
        <v>5831</v>
      </c>
      <c r="J33" s="4">
        <f t="shared" si="2"/>
        <v>14.586183310533517</v>
      </c>
      <c r="K33" s="4">
        <f t="shared" si="3"/>
        <v>70.58823529411764</v>
      </c>
      <c r="L33" s="4">
        <f t="shared" si="4"/>
        <v>14.422912021951628</v>
      </c>
    </row>
    <row r="34" spans="1:12" s="1" customFormat="1" ht="15" customHeight="1">
      <c r="A34" s="65"/>
      <c r="B34" s="59" t="s">
        <v>79</v>
      </c>
      <c r="C34" s="60"/>
      <c r="D34" s="2">
        <f t="shared" si="0"/>
        <v>39810</v>
      </c>
      <c r="E34" s="2">
        <v>74</v>
      </c>
      <c r="F34" s="3">
        <v>39736</v>
      </c>
      <c r="G34" s="2">
        <f t="shared" si="1"/>
        <v>39314</v>
      </c>
      <c r="H34" s="2">
        <v>81</v>
      </c>
      <c r="I34" s="3">
        <v>39233</v>
      </c>
      <c r="J34" s="4">
        <f t="shared" si="2"/>
        <v>1.2616370758508522</v>
      </c>
      <c r="K34" s="4">
        <f t="shared" si="3"/>
        <v>-8.64197530864198</v>
      </c>
      <c r="L34" s="4">
        <f t="shared" si="4"/>
        <v>1.2820839599316791</v>
      </c>
    </row>
    <row r="35" spans="1:12" s="1" customFormat="1" ht="15" customHeight="1">
      <c r="A35" s="65"/>
      <c r="B35" s="59" t="s">
        <v>23</v>
      </c>
      <c r="C35" s="60"/>
      <c r="D35" s="2">
        <f t="shared" si="0"/>
        <v>4567</v>
      </c>
      <c r="E35" s="2">
        <v>9</v>
      </c>
      <c r="F35" s="3">
        <v>4558</v>
      </c>
      <c r="G35" s="2">
        <f t="shared" si="1"/>
        <v>3957</v>
      </c>
      <c r="H35" s="2">
        <v>2</v>
      </c>
      <c r="I35" s="3">
        <v>3955</v>
      </c>
      <c r="J35" s="4">
        <f t="shared" si="2"/>
        <v>15.415718979024518</v>
      </c>
      <c r="K35" s="4">
        <f t="shared" si="3"/>
        <v>350</v>
      </c>
      <c r="L35" s="4">
        <f t="shared" si="4"/>
        <v>15.246523388116318</v>
      </c>
    </row>
    <row r="36" spans="1:12" s="1" customFormat="1" ht="15" customHeight="1">
      <c r="A36" s="65"/>
      <c r="B36" s="59" t="s">
        <v>24</v>
      </c>
      <c r="C36" s="60"/>
      <c r="D36" s="2">
        <f t="shared" si="0"/>
        <v>1101</v>
      </c>
      <c r="E36" s="2">
        <v>0</v>
      </c>
      <c r="F36" s="3">
        <v>1101</v>
      </c>
      <c r="G36" s="2">
        <f t="shared" si="1"/>
        <v>987</v>
      </c>
      <c r="H36" s="2">
        <v>0</v>
      </c>
      <c r="I36" s="3">
        <v>987</v>
      </c>
      <c r="J36" s="4">
        <f t="shared" si="2"/>
        <v>11.550151975683898</v>
      </c>
      <c r="K36" s="4" t="str">
        <f t="shared" si="3"/>
        <v>-</v>
      </c>
      <c r="L36" s="4">
        <f t="shared" si="4"/>
        <v>11.550151975683898</v>
      </c>
    </row>
    <row r="37" spans="1:12" s="1" customFormat="1" ht="15" customHeight="1">
      <c r="A37" s="65"/>
      <c r="B37" s="59" t="s">
        <v>25</v>
      </c>
      <c r="C37" s="60"/>
      <c r="D37" s="2">
        <f t="shared" si="0"/>
        <v>5485</v>
      </c>
      <c r="E37" s="2">
        <v>2</v>
      </c>
      <c r="F37" s="3">
        <v>5483</v>
      </c>
      <c r="G37" s="2">
        <f t="shared" si="1"/>
        <v>5084</v>
      </c>
      <c r="H37" s="2">
        <v>11</v>
      </c>
      <c r="I37" s="3">
        <v>5073</v>
      </c>
      <c r="J37" s="4">
        <f t="shared" si="2"/>
        <v>7.887490165224231</v>
      </c>
      <c r="K37" s="4">
        <f t="shared" si="3"/>
        <v>-81.81818181818181</v>
      </c>
      <c r="L37" s="4">
        <f t="shared" si="4"/>
        <v>8.082002759708251</v>
      </c>
    </row>
    <row r="38" spans="1:12" s="1" customFormat="1" ht="15" customHeight="1">
      <c r="A38" s="65"/>
      <c r="B38" s="59" t="s">
        <v>80</v>
      </c>
      <c r="C38" s="60"/>
      <c r="D38" s="2">
        <f t="shared" si="0"/>
        <v>4960</v>
      </c>
      <c r="E38" s="2">
        <v>3</v>
      </c>
      <c r="F38" s="3">
        <v>4957</v>
      </c>
      <c r="G38" s="2">
        <f t="shared" si="1"/>
        <v>5330</v>
      </c>
      <c r="H38" s="2">
        <v>2</v>
      </c>
      <c r="I38" s="3">
        <v>5328</v>
      </c>
      <c r="J38" s="4">
        <f t="shared" si="2"/>
        <v>-6.941838649155718</v>
      </c>
      <c r="K38" s="4">
        <f t="shared" si="3"/>
        <v>50</v>
      </c>
      <c r="L38" s="4">
        <f t="shared" si="4"/>
        <v>-6.963213213213216</v>
      </c>
    </row>
    <row r="39" spans="1:12" s="1" customFormat="1" ht="15" customHeight="1">
      <c r="A39" s="65"/>
      <c r="B39" s="59" t="s">
        <v>26</v>
      </c>
      <c r="C39" s="60"/>
      <c r="D39" s="2">
        <f t="shared" si="0"/>
        <v>27832</v>
      </c>
      <c r="E39" s="2">
        <v>23</v>
      </c>
      <c r="F39" s="3">
        <v>27809</v>
      </c>
      <c r="G39" s="2">
        <f t="shared" si="1"/>
        <v>24835</v>
      </c>
      <c r="H39" s="2">
        <v>11</v>
      </c>
      <c r="I39" s="3">
        <v>24824</v>
      </c>
      <c r="J39" s="4">
        <f t="shared" si="2"/>
        <v>12.067646466680081</v>
      </c>
      <c r="K39" s="4">
        <f t="shared" si="3"/>
        <v>109.09090909090908</v>
      </c>
      <c r="L39" s="4">
        <f t="shared" si="4"/>
        <v>12.024653561069943</v>
      </c>
    </row>
    <row r="40" spans="1:12" s="1" customFormat="1" ht="15" customHeight="1">
      <c r="A40" s="66"/>
      <c r="B40" s="59" t="s">
        <v>27</v>
      </c>
      <c r="C40" s="60"/>
      <c r="D40" s="2">
        <f t="shared" si="0"/>
        <v>191463</v>
      </c>
      <c r="E40" s="2">
        <v>390</v>
      </c>
      <c r="F40" s="3">
        <v>191073</v>
      </c>
      <c r="G40" s="2">
        <f t="shared" si="1"/>
        <v>176859</v>
      </c>
      <c r="H40" s="2">
        <v>341</v>
      </c>
      <c r="I40" s="3">
        <v>176518</v>
      </c>
      <c r="J40" s="4">
        <f t="shared" si="2"/>
        <v>8.257425406679907</v>
      </c>
      <c r="K40" s="4">
        <f t="shared" si="3"/>
        <v>14.369501466275668</v>
      </c>
      <c r="L40" s="4">
        <f t="shared" si="4"/>
        <v>8.245618010627819</v>
      </c>
    </row>
    <row r="41" spans="1:12" s="1" customFormat="1" ht="15" customHeight="1">
      <c r="A41" s="73" t="s">
        <v>4</v>
      </c>
      <c r="B41" s="59" t="s">
        <v>28</v>
      </c>
      <c r="C41" s="60"/>
      <c r="D41" s="2">
        <f t="shared" si="0"/>
        <v>49210</v>
      </c>
      <c r="E41" s="2">
        <v>182</v>
      </c>
      <c r="F41" s="3">
        <v>49028</v>
      </c>
      <c r="G41" s="2">
        <f t="shared" si="1"/>
        <v>46772</v>
      </c>
      <c r="H41" s="2">
        <v>185</v>
      </c>
      <c r="I41" s="3">
        <v>46587</v>
      </c>
      <c r="J41" s="4">
        <f t="shared" si="2"/>
        <v>5.212520311297353</v>
      </c>
      <c r="K41" s="4">
        <f t="shared" si="3"/>
        <v>-1.6216216216216162</v>
      </c>
      <c r="L41" s="4">
        <f t="shared" si="4"/>
        <v>5.2396591323759845</v>
      </c>
    </row>
    <row r="42" spans="1:12" s="1" customFormat="1" ht="15" customHeight="1">
      <c r="A42" s="65"/>
      <c r="B42" s="59" t="s">
        <v>29</v>
      </c>
      <c r="C42" s="60"/>
      <c r="D42" s="2">
        <f t="shared" si="0"/>
        <v>8235</v>
      </c>
      <c r="E42" s="2">
        <v>28</v>
      </c>
      <c r="F42" s="3">
        <v>8207</v>
      </c>
      <c r="G42" s="2">
        <f t="shared" si="1"/>
        <v>7996</v>
      </c>
      <c r="H42" s="2">
        <v>31</v>
      </c>
      <c r="I42" s="3">
        <v>7965</v>
      </c>
      <c r="J42" s="4">
        <f t="shared" si="2"/>
        <v>2.9889944972486315</v>
      </c>
      <c r="K42" s="4">
        <f t="shared" si="3"/>
        <v>-9.677419354838712</v>
      </c>
      <c r="L42" s="4">
        <f t="shared" si="4"/>
        <v>3.038292529817954</v>
      </c>
    </row>
    <row r="43" spans="1:12" s="1" customFormat="1" ht="15" customHeight="1">
      <c r="A43" s="65"/>
      <c r="B43" s="59" t="s">
        <v>30</v>
      </c>
      <c r="C43" s="60"/>
      <c r="D43" s="2">
        <f t="shared" si="0"/>
        <v>1444</v>
      </c>
      <c r="E43" s="2">
        <v>14</v>
      </c>
      <c r="F43" s="3">
        <v>1430</v>
      </c>
      <c r="G43" s="2">
        <f t="shared" si="1"/>
        <v>1117</v>
      </c>
      <c r="H43" s="2">
        <v>8</v>
      </c>
      <c r="I43" s="3">
        <v>1109</v>
      </c>
      <c r="J43" s="4">
        <f t="shared" si="2"/>
        <v>29.274843330349153</v>
      </c>
      <c r="K43" s="4">
        <f t="shared" si="3"/>
        <v>75</v>
      </c>
      <c r="L43" s="4">
        <f t="shared" si="4"/>
        <v>28.944995491433723</v>
      </c>
    </row>
    <row r="44" spans="1:12" s="1" customFormat="1" ht="15" customHeight="1">
      <c r="A44" s="66"/>
      <c r="B44" s="59" t="s">
        <v>31</v>
      </c>
      <c r="C44" s="60"/>
      <c r="D44" s="2">
        <f t="shared" si="0"/>
        <v>58889</v>
      </c>
      <c r="E44" s="2">
        <v>224</v>
      </c>
      <c r="F44" s="3">
        <v>58665</v>
      </c>
      <c r="G44" s="2">
        <f t="shared" si="1"/>
        <v>55885</v>
      </c>
      <c r="H44" s="2">
        <v>224</v>
      </c>
      <c r="I44" s="3">
        <v>55661</v>
      </c>
      <c r="J44" s="4">
        <f t="shared" si="2"/>
        <v>5.3753243267424144</v>
      </c>
      <c r="K44" s="4">
        <f t="shared" si="3"/>
        <v>0</v>
      </c>
      <c r="L44" s="4">
        <f t="shared" si="4"/>
        <v>5.396956576417966</v>
      </c>
    </row>
    <row r="45" spans="1:12" s="1" customFormat="1" ht="24.75" customHeight="1">
      <c r="A45" s="73" t="s">
        <v>5</v>
      </c>
      <c r="B45" s="59" t="s">
        <v>32</v>
      </c>
      <c r="C45" s="60"/>
      <c r="D45" s="2">
        <f t="shared" si="0"/>
        <v>3461</v>
      </c>
      <c r="E45" s="2">
        <v>59</v>
      </c>
      <c r="F45" s="3">
        <v>3402</v>
      </c>
      <c r="G45" s="2">
        <f t="shared" si="1"/>
        <v>3387</v>
      </c>
      <c r="H45" s="2">
        <v>63</v>
      </c>
      <c r="I45" s="3">
        <v>3324</v>
      </c>
      <c r="J45" s="4">
        <f t="shared" si="2"/>
        <v>2.18482432831415</v>
      </c>
      <c r="K45" s="4">
        <f t="shared" si="3"/>
        <v>-6.349206349206349</v>
      </c>
      <c r="L45" s="4">
        <f t="shared" si="4"/>
        <v>2.3465703971119023</v>
      </c>
    </row>
    <row r="46" spans="1:12" s="1" customFormat="1" ht="24.75" customHeight="1">
      <c r="A46" s="65"/>
      <c r="B46" s="59" t="s">
        <v>33</v>
      </c>
      <c r="C46" s="60"/>
      <c r="D46" s="2">
        <f t="shared" si="0"/>
        <v>3722</v>
      </c>
      <c r="E46" s="2">
        <v>24</v>
      </c>
      <c r="F46" s="3">
        <v>3698</v>
      </c>
      <c r="G46" s="2">
        <f t="shared" si="1"/>
        <v>3366</v>
      </c>
      <c r="H46" s="2">
        <v>16</v>
      </c>
      <c r="I46" s="3">
        <v>3350</v>
      </c>
      <c r="J46" s="4">
        <f t="shared" si="2"/>
        <v>10.576351752822344</v>
      </c>
      <c r="K46" s="4">
        <f t="shared" si="3"/>
        <v>50</v>
      </c>
      <c r="L46" s="4">
        <f t="shared" si="4"/>
        <v>10.388059701492548</v>
      </c>
    </row>
    <row r="47" spans="1:12" s="1" customFormat="1" ht="19.5" customHeight="1">
      <c r="A47" s="66"/>
      <c r="B47" s="62" t="s">
        <v>34</v>
      </c>
      <c r="C47" s="63"/>
      <c r="D47" s="2">
        <f t="shared" si="0"/>
        <v>7183</v>
      </c>
      <c r="E47" s="2">
        <v>83</v>
      </c>
      <c r="F47" s="3">
        <v>7100</v>
      </c>
      <c r="G47" s="2">
        <f t="shared" si="1"/>
        <v>6753</v>
      </c>
      <c r="H47" s="2">
        <v>79</v>
      </c>
      <c r="I47" s="3">
        <v>6674</v>
      </c>
      <c r="J47" s="4">
        <f t="shared" si="2"/>
        <v>6.367540352435963</v>
      </c>
      <c r="K47" s="4">
        <f t="shared" si="3"/>
        <v>5.063291139240511</v>
      </c>
      <c r="L47" s="4">
        <f t="shared" si="4"/>
        <v>6.382978723404253</v>
      </c>
    </row>
    <row r="48" spans="1:12" s="1" customFormat="1" ht="15" customHeight="1">
      <c r="A48" s="5"/>
      <c r="B48" s="72" t="s">
        <v>35</v>
      </c>
      <c r="C48" s="63"/>
      <c r="D48" s="2">
        <f t="shared" si="0"/>
        <v>5151</v>
      </c>
      <c r="E48" s="2">
        <v>813</v>
      </c>
      <c r="F48" s="7">
        <v>4338</v>
      </c>
      <c r="G48" s="8">
        <f t="shared" si="1"/>
        <v>4569</v>
      </c>
      <c r="H48" s="8">
        <v>1026</v>
      </c>
      <c r="I48" s="7">
        <v>3543</v>
      </c>
      <c r="J48" s="9">
        <f t="shared" si="2"/>
        <v>12.738017071569274</v>
      </c>
      <c r="K48" s="9">
        <f t="shared" si="3"/>
        <v>-20.760233918128655</v>
      </c>
      <c r="L48" s="9">
        <f t="shared" si="4"/>
        <v>22.438611346316684</v>
      </c>
    </row>
    <row r="49" spans="1:12" s="1" customFormat="1" ht="15" customHeight="1">
      <c r="A49" s="10"/>
      <c r="B49" s="61" t="s">
        <v>36</v>
      </c>
      <c r="C49" s="60"/>
      <c r="D49" s="2">
        <f t="shared" si="0"/>
        <v>7143912</v>
      </c>
      <c r="E49" s="2">
        <v>3636543</v>
      </c>
      <c r="F49" s="3">
        <v>3507369</v>
      </c>
      <c r="G49" s="2">
        <f t="shared" si="1"/>
        <v>6713081</v>
      </c>
      <c r="H49" s="2">
        <v>3676557</v>
      </c>
      <c r="I49" s="3">
        <v>3036524</v>
      </c>
      <c r="J49" s="4">
        <f t="shared" si="2"/>
        <v>6.417783429099089</v>
      </c>
      <c r="K49" s="4">
        <f t="shared" si="3"/>
        <v>-1.088355219298931</v>
      </c>
      <c r="L49" s="4">
        <f t="shared" si="4"/>
        <v>15.50605231508133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41:A44"/>
    <mergeCell ref="B24:C24"/>
    <mergeCell ref="B9:C9"/>
    <mergeCell ref="B8:C8"/>
    <mergeCell ref="A27:A40"/>
    <mergeCell ref="B21:C21"/>
    <mergeCell ref="B22:C22"/>
    <mergeCell ref="B28:C28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5:C5"/>
    <mergeCell ref="B6:C6"/>
    <mergeCell ref="B7:C7"/>
    <mergeCell ref="B10:B17"/>
    <mergeCell ref="B19:C19"/>
    <mergeCell ref="B20:C20"/>
    <mergeCell ref="B18:C18"/>
    <mergeCell ref="B49:C49"/>
    <mergeCell ref="B38:C38"/>
    <mergeCell ref="B39:C39"/>
    <mergeCell ref="B40:C40"/>
    <mergeCell ref="B41:C41"/>
    <mergeCell ref="B47:C47"/>
    <mergeCell ref="B29:C29"/>
    <mergeCell ref="B30:C30"/>
    <mergeCell ref="B31:C31"/>
    <mergeCell ref="B23:C23"/>
    <mergeCell ref="B25:C25"/>
    <mergeCell ref="B26:C26"/>
    <mergeCell ref="B27:C27"/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L1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8" t="str">
        <f>Sheet3!A1</f>
        <v>表1-3  105年1至8月來臺旅客人數及成長率－按居住地分
Table 1-3 Visitor Arrivals by Residence,
 January-August,2016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" customFormat="1" ht="30.75" customHeight="1">
      <c r="A2" s="79" t="str">
        <f>Sheet3!A2</f>
        <v>居住地
Residence</v>
      </c>
      <c r="B2" s="79"/>
      <c r="C2" s="80"/>
      <c r="D2" s="83" t="str">
        <f>Sheet3!D2</f>
        <v>105年1至8月 Jan.-Aug., 2016</v>
      </c>
      <c r="E2" s="83"/>
      <c r="F2" s="83"/>
      <c r="G2" s="83" t="str">
        <f>Sheet3!G2</f>
        <v>104年1至8月 Jan.-Aug.,2015</v>
      </c>
      <c r="H2" s="83"/>
      <c r="I2" s="83"/>
      <c r="J2" s="83" t="str">
        <f>Sheet3!J2</f>
        <v>比較 Change +-%</v>
      </c>
      <c r="K2" s="83"/>
      <c r="L2" s="84"/>
    </row>
    <row r="3" spans="1:12" s="1" customFormat="1" ht="48" customHeight="1">
      <c r="A3" s="81"/>
      <c r="B3" s="81"/>
      <c r="C3" s="82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6468581</v>
      </c>
      <c r="E4" s="18">
        <f>Sheet3!E19</f>
        <v>3631960</v>
      </c>
      <c r="F4" s="18">
        <f>Sheet3!F19</f>
        <v>2836621</v>
      </c>
      <c r="G4" s="17">
        <f aca="true" t="shared" si="1" ref="G4:G49">H4+I4</f>
        <v>6090074</v>
      </c>
      <c r="H4" s="18">
        <f>Sheet3!H19</f>
        <v>3671961</v>
      </c>
      <c r="I4" s="18">
        <f>Sheet3!I19</f>
        <v>2418113</v>
      </c>
      <c r="J4" s="19">
        <f aca="true" t="shared" si="2" ref="J4:J49">IF(G4=0,"-",((D4/G4)-1)*100)</f>
        <v>6.215146154217499</v>
      </c>
      <c r="K4" s="20">
        <f aca="true" t="shared" si="3" ref="K4:K49">IF(H4=0,"-",((E4/H4)-1)*100)</f>
        <v>-1.089363421888201</v>
      </c>
      <c r="L4" s="20">
        <f aca="true" t="shared" si="4" ref="L4:L49">IF(I4=0,"-",((F4/I4)-1)*100)</f>
        <v>17.30721434440823</v>
      </c>
      <c r="M4" s="21"/>
    </row>
    <row r="5" spans="1:12" s="1" customFormat="1" ht="15" customHeight="1">
      <c r="A5" s="23"/>
      <c r="B5" s="74" t="s">
        <v>67</v>
      </c>
      <c r="C5" s="75"/>
      <c r="D5" s="25">
        <f t="shared" si="0"/>
        <v>1065437</v>
      </c>
      <c r="E5" s="26">
        <f>Sheet3!E4</f>
        <v>989871</v>
      </c>
      <c r="F5" s="26">
        <f>Sheet3!F4</f>
        <v>75566</v>
      </c>
      <c r="G5" s="25">
        <f t="shared" si="1"/>
        <v>999492</v>
      </c>
      <c r="H5" s="26">
        <f>Sheet3!H4</f>
        <v>922543</v>
      </c>
      <c r="I5" s="26">
        <f>Sheet3!I4</f>
        <v>76949</v>
      </c>
      <c r="J5" s="27">
        <f t="shared" si="2"/>
        <v>6.597851708668001</v>
      </c>
      <c r="K5" s="28">
        <f t="shared" si="3"/>
        <v>7.298088002402059</v>
      </c>
      <c r="L5" s="28">
        <f t="shared" si="4"/>
        <v>-1.7972943118169216</v>
      </c>
    </row>
    <row r="6" spans="1:12" s="1" customFormat="1" ht="15" customHeight="1">
      <c r="A6" s="23"/>
      <c r="B6" s="74" t="s">
        <v>46</v>
      </c>
      <c r="C6" s="75"/>
      <c r="D6" s="25">
        <f t="shared" si="0"/>
        <v>2658236</v>
      </c>
      <c r="E6" s="26">
        <f>Sheet3!E5</f>
        <v>2633324</v>
      </c>
      <c r="F6" s="26">
        <f>Sheet3!F5</f>
        <v>24912</v>
      </c>
      <c r="G6" s="25">
        <f t="shared" si="1"/>
        <v>2767412</v>
      </c>
      <c r="H6" s="26">
        <f>Sheet3!H5</f>
        <v>2741382</v>
      </c>
      <c r="I6" s="26">
        <f>Sheet3!I5</f>
        <v>26030</v>
      </c>
      <c r="J6" s="27">
        <f>IF(G6=0,"-",((D6/G6)-1)*100)</f>
        <v>-3.945057692891407</v>
      </c>
      <c r="K6" s="28">
        <f>IF(H6=0,"-",((E6/H6)-1)*100)</f>
        <v>-3.941734497417726</v>
      </c>
      <c r="L6" s="28">
        <f>IF(I6=0,"-",((F6/I6)-1)*100)</f>
        <v>-4.295044179792551</v>
      </c>
    </row>
    <row r="7" spans="1:12" s="1" customFormat="1" ht="15" customHeight="1">
      <c r="A7" s="23"/>
      <c r="B7" s="74" t="s">
        <v>6</v>
      </c>
      <c r="C7" s="75"/>
      <c r="D7" s="25">
        <f t="shared" si="0"/>
        <v>1200733</v>
      </c>
      <c r="E7" s="26">
        <f>Sheet3!E6</f>
        <v>1043</v>
      </c>
      <c r="F7" s="26">
        <f>Sheet3!F6</f>
        <v>1199690</v>
      </c>
      <c r="G7" s="25">
        <f t="shared" si="1"/>
        <v>1003097</v>
      </c>
      <c r="H7" s="26">
        <f>Sheet3!H6</f>
        <v>861</v>
      </c>
      <c r="I7" s="26">
        <f>Sheet3!I6</f>
        <v>1002236</v>
      </c>
      <c r="J7" s="27">
        <f t="shared" si="2"/>
        <v>19.702581106313755</v>
      </c>
      <c r="K7" s="28">
        <f t="shared" si="3"/>
        <v>21.138211382113823</v>
      </c>
      <c r="L7" s="28">
        <f t="shared" si="4"/>
        <v>19.701347786349732</v>
      </c>
    </row>
    <row r="8" spans="1:12" s="1" customFormat="1" ht="15" customHeight="1">
      <c r="A8" s="23"/>
      <c r="B8" s="74" t="s">
        <v>66</v>
      </c>
      <c r="C8" s="75"/>
      <c r="D8" s="25">
        <f t="shared" si="0"/>
        <v>556526</v>
      </c>
      <c r="E8" s="26">
        <f>Sheet3!E7</f>
        <v>2107</v>
      </c>
      <c r="F8" s="26">
        <f>Sheet3!F7</f>
        <v>554419</v>
      </c>
      <c r="G8" s="25">
        <f t="shared" si="1"/>
        <v>423400</v>
      </c>
      <c r="H8" s="26">
        <f>Sheet3!H7</f>
        <v>1870</v>
      </c>
      <c r="I8" s="26">
        <f>Sheet3!I7</f>
        <v>421530</v>
      </c>
      <c r="J8" s="27">
        <f t="shared" si="2"/>
        <v>31.442135096835134</v>
      </c>
      <c r="K8" s="28">
        <f t="shared" si="3"/>
        <v>12.673796791443849</v>
      </c>
      <c r="L8" s="28">
        <f t="shared" si="4"/>
        <v>31.525395582758044</v>
      </c>
    </row>
    <row r="9" spans="1:12" s="1" customFormat="1" ht="15" customHeight="1">
      <c r="A9" s="23"/>
      <c r="B9" s="74" t="s">
        <v>7</v>
      </c>
      <c r="C9" s="75"/>
      <c r="D9" s="25">
        <f t="shared" si="0"/>
        <v>22395</v>
      </c>
      <c r="E9" s="26">
        <f>Sheet3!E8</f>
        <v>25</v>
      </c>
      <c r="F9" s="26">
        <f>Sheet3!F8</f>
        <v>22370</v>
      </c>
      <c r="G9" s="25">
        <f t="shared" si="1"/>
        <v>21416</v>
      </c>
      <c r="H9" s="26">
        <f>Sheet3!H8</f>
        <v>31</v>
      </c>
      <c r="I9" s="26">
        <f>Sheet3!I8</f>
        <v>21385</v>
      </c>
      <c r="J9" s="27">
        <f t="shared" si="2"/>
        <v>4.571348524467678</v>
      </c>
      <c r="K9" s="28">
        <f t="shared" si="3"/>
        <v>-19.354838709677423</v>
      </c>
      <c r="L9" s="28">
        <f t="shared" si="4"/>
        <v>4.606032265606741</v>
      </c>
    </row>
    <row r="10" spans="1:12" s="1" customFormat="1" ht="15" customHeight="1">
      <c r="A10" s="23"/>
      <c r="B10" s="74" t="s">
        <v>8</v>
      </c>
      <c r="C10" s="75"/>
      <c r="D10" s="25">
        <f t="shared" si="0"/>
        <v>13396</v>
      </c>
      <c r="E10" s="26">
        <f>Sheet3!E9</f>
        <v>70</v>
      </c>
      <c r="F10" s="26">
        <f>Sheet3!F9</f>
        <v>13326</v>
      </c>
      <c r="G10" s="25">
        <f t="shared" si="1"/>
        <v>12527</v>
      </c>
      <c r="H10" s="26">
        <f>Sheet3!H9</f>
        <v>41</v>
      </c>
      <c r="I10" s="26">
        <f>Sheet3!I9</f>
        <v>12486</v>
      </c>
      <c r="J10" s="27">
        <f t="shared" si="2"/>
        <v>6.93701604534207</v>
      </c>
      <c r="K10" s="28">
        <f t="shared" si="3"/>
        <v>70.73170731707317</v>
      </c>
      <c r="L10" s="28">
        <f t="shared" si="4"/>
        <v>6.727534839019711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945057</v>
      </c>
      <c r="E11" s="26">
        <f>Sheet3!E17</f>
        <v>5489</v>
      </c>
      <c r="F11" s="26">
        <f>Sheet3!F17</f>
        <v>939568</v>
      </c>
      <c r="G11" s="25">
        <f t="shared" si="1"/>
        <v>856905</v>
      </c>
      <c r="H11" s="26">
        <f>Sheet3!H17</f>
        <v>5204</v>
      </c>
      <c r="I11" s="26">
        <f>Sheet3!I17</f>
        <v>851701</v>
      </c>
      <c r="J11" s="27">
        <f t="shared" si="2"/>
        <v>10.287254713182904</v>
      </c>
      <c r="K11" s="28">
        <f t="shared" si="3"/>
        <v>5.476556495003848</v>
      </c>
      <c r="L11" s="28">
        <f t="shared" si="4"/>
        <v>10.316648683047225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265206</v>
      </c>
      <c r="E12" s="26">
        <f>Sheet3!E10</f>
        <v>513</v>
      </c>
      <c r="F12" s="26">
        <f>Sheet3!F10</f>
        <v>264693</v>
      </c>
      <c r="G12" s="25">
        <f t="shared" si="1"/>
        <v>244957</v>
      </c>
      <c r="H12" s="26">
        <f>Sheet3!H10</f>
        <v>439</v>
      </c>
      <c r="I12" s="26">
        <f>Sheet3!I10</f>
        <v>244518</v>
      </c>
      <c r="J12" s="27">
        <f t="shared" si="2"/>
        <v>8.266348787746413</v>
      </c>
      <c r="K12" s="28">
        <f t="shared" si="3"/>
        <v>16.85649202733486</v>
      </c>
      <c r="L12" s="28">
        <f t="shared" si="4"/>
        <v>8.250926312173345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220043</v>
      </c>
      <c r="E13" s="26">
        <f>Sheet3!E11</f>
        <v>202</v>
      </c>
      <c r="F13" s="26">
        <f>Sheet3!F11</f>
        <v>219841</v>
      </c>
      <c r="G13" s="25">
        <f t="shared" si="1"/>
        <v>217109</v>
      </c>
      <c r="H13" s="26">
        <f>Sheet3!H11</f>
        <v>228</v>
      </c>
      <c r="I13" s="26">
        <f>Sheet3!I11</f>
        <v>216881</v>
      </c>
      <c r="J13" s="27">
        <f t="shared" si="2"/>
        <v>1.3513949214449816</v>
      </c>
      <c r="K13" s="28">
        <f t="shared" si="3"/>
        <v>-11.403508771929827</v>
      </c>
      <c r="L13" s="28">
        <f t="shared" si="4"/>
        <v>1.364803740299969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120174</v>
      </c>
      <c r="E14" s="26">
        <f>Sheet3!E12</f>
        <v>284</v>
      </c>
      <c r="F14" s="26">
        <f>Sheet3!F12</f>
        <v>119890</v>
      </c>
      <c r="G14" s="25">
        <f t="shared" si="1"/>
        <v>118333</v>
      </c>
      <c r="H14" s="26">
        <f>Sheet3!H12</f>
        <v>237</v>
      </c>
      <c r="I14" s="26">
        <f>Sheet3!I12</f>
        <v>118096</v>
      </c>
      <c r="J14" s="27">
        <f t="shared" si="2"/>
        <v>1.5557790303634578</v>
      </c>
      <c r="K14" s="28">
        <f t="shared" si="3"/>
        <v>19.831223628691987</v>
      </c>
      <c r="L14" s="28">
        <f t="shared" si="4"/>
        <v>1.519103102560626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106118</v>
      </c>
      <c r="E15" s="26">
        <f>Sheet3!E13</f>
        <v>1523</v>
      </c>
      <c r="F15" s="26">
        <f>Sheet3!F13</f>
        <v>104595</v>
      </c>
      <c r="G15" s="25">
        <f t="shared" si="1"/>
        <v>92963</v>
      </c>
      <c r="H15" s="26">
        <f>Sheet3!H13</f>
        <v>1493</v>
      </c>
      <c r="I15" s="26">
        <f>Sheet3!I13</f>
        <v>91470</v>
      </c>
      <c r="J15" s="27">
        <f t="shared" si="2"/>
        <v>14.15079117498359</v>
      </c>
      <c r="K15" s="28">
        <f t="shared" si="3"/>
        <v>2.009377093101139</v>
      </c>
      <c r="L15" s="28">
        <f t="shared" si="4"/>
        <v>14.348966874385049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105817</v>
      </c>
      <c r="E16" s="26">
        <f>Sheet3!E14</f>
        <v>430</v>
      </c>
      <c r="F16" s="26">
        <f>Sheet3!F14</f>
        <v>105387</v>
      </c>
      <c r="G16" s="25">
        <f t="shared" si="1"/>
        <v>75466</v>
      </c>
      <c r="H16" s="26">
        <f>Sheet3!H14</f>
        <v>354</v>
      </c>
      <c r="I16" s="26">
        <f>Sheet3!I14</f>
        <v>75112</v>
      </c>
      <c r="J16" s="27">
        <f t="shared" si="2"/>
        <v>40.21811146741578</v>
      </c>
      <c r="K16" s="28">
        <f t="shared" si="3"/>
        <v>21.46892655367232</v>
      </c>
      <c r="L16" s="28">
        <f t="shared" si="4"/>
        <v>40.30647566300991</v>
      </c>
    </row>
    <row r="17" spans="1:12" s="1" customFormat="1" ht="15" customHeight="1">
      <c r="A17" s="23"/>
      <c r="B17" s="30"/>
      <c r="C17" s="24" t="s">
        <v>62</v>
      </c>
      <c r="D17" s="25">
        <f>E17+F17</f>
        <v>117322</v>
      </c>
      <c r="E17" s="26">
        <f>Sheet3!E15</f>
        <v>2225</v>
      </c>
      <c r="F17" s="26">
        <f>Sheet3!F15</f>
        <v>115097</v>
      </c>
      <c r="G17" s="25">
        <f>H17+I17</f>
        <v>100018</v>
      </c>
      <c r="H17" s="26">
        <f>Sheet3!H15</f>
        <v>2174</v>
      </c>
      <c r="I17" s="26">
        <f>Sheet3!I15</f>
        <v>97844</v>
      </c>
      <c r="J17" s="27">
        <f>IF(G17=0,"-",((D17/G17)-1)*100)</f>
        <v>17.300885840548695</v>
      </c>
      <c r="K17" s="28">
        <f>IF(H17=0,"-",((E17/H17)-1)*100)</f>
        <v>2.345906163753453</v>
      </c>
      <c r="L17" s="28">
        <f>IF(I17=0,"-",((F17/I17)-1)*100)</f>
        <v>17.63317117043457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10377</v>
      </c>
      <c r="E18" s="26">
        <f>Sheet3!E16</f>
        <v>312</v>
      </c>
      <c r="F18" s="26">
        <f>Sheet3!F16</f>
        <v>10065</v>
      </c>
      <c r="G18" s="25">
        <f t="shared" si="1"/>
        <v>8059</v>
      </c>
      <c r="H18" s="26">
        <f>Sheet3!H16</f>
        <v>279</v>
      </c>
      <c r="I18" s="26">
        <f>Sheet3!I16</f>
        <v>7780</v>
      </c>
      <c r="J18" s="27">
        <f t="shared" si="2"/>
        <v>28.7628738056831</v>
      </c>
      <c r="K18" s="28">
        <f t="shared" si="3"/>
        <v>11.827956989247301</v>
      </c>
      <c r="L18" s="28">
        <f t="shared" si="4"/>
        <v>29.370179948586127</v>
      </c>
    </row>
    <row r="19" spans="1:12" s="1" customFormat="1" ht="15" customHeight="1">
      <c r="A19" s="32"/>
      <c r="B19" s="76" t="s">
        <v>53</v>
      </c>
      <c r="C19" s="77"/>
      <c r="D19" s="33">
        <f t="shared" si="0"/>
        <v>6801</v>
      </c>
      <c r="E19" s="26">
        <f>Sheet3!E18</f>
        <v>31</v>
      </c>
      <c r="F19" s="26">
        <f>Sheet3!F18</f>
        <v>6770</v>
      </c>
      <c r="G19" s="33">
        <f t="shared" si="1"/>
        <v>5825</v>
      </c>
      <c r="H19" s="26">
        <f>Sheet3!H18</f>
        <v>29</v>
      </c>
      <c r="I19" s="26">
        <f>Sheet3!I18</f>
        <v>5796</v>
      </c>
      <c r="J19" s="34">
        <f t="shared" si="2"/>
        <v>16.755364806866947</v>
      </c>
      <c r="K19" s="35">
        <f t="shared" si="3"/>
        <v>6.896551724137923</v>
      </c>
      <c r="L19" s="35">
        <f t="shared" si="4"/>
        <v>16.80469289164941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412645</v>
      </c>
      <c r="E20" s="18">
        <f>Sheet3!E26</f>
        <v>3073</v>
      </c>
      <c r="F20" s="18">
        <f>Sheet3!F26</f>
        <v>409572</v>
      </c>
      <c r="G20" s="17">
        <f t="shared" si="1"/>
        <v>378941</v>
      </c>
      <c r="H20" s="18">
        <f>Sheet3!H26</f>
        <v>2926</v>
      </c>
      <c r="I20" s="18">
        <f>Sheet3!I26</f>
        <v>376015</v>
      </c>
      <c r="J20" s="19">
        <f t="shared" si="2"/>
        <v>8.894260584101477</v>
      </c>
      <c r="K20" s="20">
        <f t="shared" si="3"/>
        <v>5.023923444976086</v>
      </c>
      <c r="L20" s="20">
        <f t="shared" si="4"/>
        <v>8.924378016834433</v>
      </c>
    </row>
    <row r="21" spans="1:12" s="1" customFormat="1" ht="15" customHeight="1">
      <c r="A21" s="23"/>
      <c r="B21" s="74" t="s">
        <v>11</v>
      </c>
      <c r="C21" s="75"/>
      <c r="D21" s="25">
        <f t="shared" si="0"/>
        <v>66113</v>
      </c>
      <c r="E21" s="26">
        <f>Sheet3!E20</f>
        <v>230</v>
      </c>
      <c r="F21" s="26">
        <f>Sheet3!F20</f>
        <v>65883</v>
      </c>
      <c r="G21" s="25">
        <f t="shared" si="1"/>
        <v>57396</v>
      </c>
      <c r="H21" s="26">
        <f>Sheet3!H20</f>
        <v>195</v>
      </c>
      <c r="I21" s="26">
        <f>Sheet3!I20</f>
        <v>57201</v>
      </c>
      <c r="J21" s="27">
        <f t="shared" si="2"/>
        <v>15.187469510070395</v>
      </c>
      <c r="K21" s="28">
        <f t="shared" si="3"/>
        <v>17.948717948717952</v>
      </c>
      <c r="L21" s="28">
        <f t="shared" si="4"/>
        <v>15.178056327686583</v>
      </c>
    </row>
    <row r="22" spans="1:12" s="1" customFormat="1" ht="15" customHeight="1">
      <c r="A22" s="23"/>
      <c r="B22" s="74" t="s">
        <v>68</v>
      </c>
      <c r="C22" s="75"/>
      <c r="D22" s="25">
        <f t="shared" si="0"/>
        <v>334015</v>
      </c>
      <c r="E22" s="26">
        <f>Sheet3!E21</f>
        <v>2479</v>
      </c>
      <c r="F22" s="26">
        <f>Sheet3!F21</f>
        <v>331536</v>
      </c>
      <c r="G22" s="25">
        <f t="shared" si="1"/>
        <v>309647</v>
      </c>
      <c r="H22" s="26">
        <f>Sheet3!H21</f>
        <v>2326</v>
      </c>
      <c r="I22" s="26">
        <f>Sheet3!I21</f>
        <v>307321</v>
      </c>
      <c r="J22" s="27">
        <f t="shared" si="2"/>
        <v>7.869606358207903</v>
      </c>
      <c r="K22" s="28">
        <f t="shared" si="3"/>
        <v>6.577815993121239</v>
      </c>
      <c r="L22" s="28">
        <f t="shared" si="4"/>
        <v>7.879383445973431</v>
      </c>
    </row>
    <row r="23" spans="1:12" s="1" customFormat="1" ht="15" customHeight="1">
      <c r="A23" s="23"/>
      <c r="B23" s="74" t="s">
        <v>12</v>
      </c>
      <c r="C23" s="75"/>
      <c r="D23" s="25">
        <f t="shared" si="0"/>
        <v>2162</v>
      </c>
      <c r="E23" s="26">
        <f>Sheet3!E22</f>
        <v>13</v>
      </c>
      <c r="F23" s="26">
        <f>Sheet3!F22</f>
        <v>2149</v>
      </c>
      <c r="G23" s="25">
        <f t="shared" si="1"/>
        <v>2165</v>
      </c>
      <c r="H23" s="26">
        <f>Sheet3!H22</f>
        <v>16</v>
      </c>
      <c r="I23" s="26">
        <f>Sheet3!I22</f>
        <v>2149</v>
      </c>
      <c r="J23" s="27">
        <f t="shared" si="2"/>
        <v>-0.1385681293302521</v>
      </c>
      <c r="K23" s="28">
        <f t="shared" si="3"/>
        <v>-18.75</v>
      </c>
      <c r="L23" s="28">
        <f t="shared" si="4"/>
        <v>0</v>
      </c>
    </row>
    <row r="24" spans="1:12" s="1" customFormat="1" ht="15" customHeight="1">
      <c r="A24" s="23"/>
      <c r="B24" s="74" t="s">
        <v>13</v>
      </c>
      <c r="C24" s="75"/>
      <c r="D24" s="25">
        <f t="shared" si="0"/>
        <v>2613</v>
      </c>
      <c r="E24" s="26">
        <f>Sheet3!E23</f>
        <v>125</v>
      </c>
      <c r="F24" s="26">
        <f>Sheet3!F23</f>
        <v>2488</v>
      </c>
      <c r="G24" s="25">
        <f t="shared" si="1"/>
        <v>2899</v>
      </c>
      <c r="H24" s="26">
        <f>Sheet3!H23</f>
        <v>135</v>
      </c>
      <c r="I24" s="26">
        <f>Sheet3!I23</f>
        <v>2764</v>
      </c>
      <c r="J24" s="27">
        <f t="shared" si="2"/>
        <v>-9.865470852017932</v>
      </c>
      <c r="K24" s="28">
        <f t="shared" si="3"/>
        <v>-7.4074074074074066</v>
      </c>
      <c r="L24" s="28">
        <f t="shared" si="4"/>
        <v>-9.985528219971052</v>
      </c>
    </row>
    <row r="25" spans="1:12" s="1" customFormat="1" ht="15" customHeight="1">
      <c r="A25" s="23"/>
      <c r="B25" s="74" t="s">
        <v>14</v>
      </c>
      <c r="C25" s="75"/>
      <c r="D25" s="25">
        <f t="shared" si="0"/>
        <v>845</v>
      </c>
      <c r="E25" s="26">
        <f>Sheet3!E24</f>
        <v>71</v>
      </c>
      <c r="F25" s="26">
        <f>Sheet3!F24</f>
        <v>774</v>
      </c>
      <c r="G25" s="25">
        <f t="shared" si="1"/>
        <v>742</v>
      </c>
      <c r="H25" s="26">
        <f>Sheet3!H24</f>
        <v>74</v>
      </c>
      <c r="I25" s="26">
        <f>Sheet3!I24</f>
        <v>668</v>
      </c>
      <c r="J25" s="27">
        <f t="shared" si="2"/>
        <v>13.881401617250667</v>
      </c>
      <c r="K25" s="28">
        <f t="shared" si="3"/>
        <v>-4.054054054054057</v>
      </c>
      <c r="L25" s="28">
        <f t="shared" si="4"/>
        <v>15.8682634730539</v>
      </c>
    </row>
    <row r="26" spans="1:12" s="1" customFormat="1" ht="15" customHeight="1">
      <c r="A26" s="38"/>
      <c r="B26" s="76" t="s">
        <v>55</v>
      </c>
      <c r="C26" s="77"/>
      <c r="D26" s="33">
        <f t="shared" si="0"/>
        <v>6897</v>
      </c>
      <c r="E26" s="26">
        <f>Sheet3!E25</f>
        <v>155</v>
      </c>
      <c r="F26" s="26">
        <f>Sheet3!F25</f>
        <v>6742</v>
      </c>
      <c r="G26" s="33">
        <f t="shared" si="1"/>
        <v>6092</v>
      </c>
      <c r="H26" s="26">
        <f>Sheet3!H25</f>
        <v>180</v>
      </c>
      <c r="I26" s="26">
        <f>Sheet3!I25</f>
        <v>5912</v>
      </c>
      <c r="J26" s="34">
        <f t="shared" si="2"/>
        <v>13.214051214707823</v>
      </c>
      <c r="K26" s="35">
        <f t="shared" si="3"/>
        <v>-13.888888888888884</v>
      </c>
      <c r="L26" s="35">
        <f t="shared" si="4"/>
        <v>14.039242219215154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191463</v>
      </c>
      <c r="E27" s="18">
        <f>Sheet3!E40</f>
        <v>390</v>
      </c>
      <c r="F27" s="18">
        <f>Sheet3!F40</f>
        <v>191073</v>
      </c>
      <c r="G27" s="17">
        <f t="shared" si="1"/>
        <v>176859</v>
      </c>
      <c r="H27" s="18">
        <f>Sheet3!H40</f>
        <v>341</v>
      </c>
      <c r="I27" s="18">
        <f>Sheet3!I40</f>
        <v>176518</v>
      </c>
      <c r="J27" s="19">
        <f t="shared" si="2"/>
        <v>8.257425406679907</v>
      </c>
      <c r="K27" s="20">
        <f t="shared" si="3"/>
        <v>14.369501466275668</v>
      </c>
      <c r="L27" s="20">
        <f t="shared" si="4"/>
        <v>8.245618010627819</v>
      </c>
    </row>
    <row r="28" spans="1:12" s="1" customFormat="1" ht="15" customHeight="1">
      <c r="A28" s="23"/>
      <c r="B28" s="74" t="s">
        <v>17</v>
      </c>
      <c r="C28" s="75"/>
      <c r="D28" s="25">
        <f t="shared" si="0"/>
        <v>4038</v>
      </c>
      <c r="E28" s="26">
        <f>Sheet3!E27</f>
        <v>15</v>
      </c>
      <c r="F28" s="26">
        <f>Sheet3!F27</f>
        <v>4023</v>
      </c>
      <c r="G28" s="25">
        <f t="shared" si="1"/>
        <v>3955</v>
      </c>
      <c r="H28" s="26">
        <f>Sheet3!H27</f>
        <v>5</v>
      </c>
      <c r="I28" s="26">
        <f>Sheet3!I27</f>
        <v>3950</v>
      </c>
      <c r="J28" s="27">
        <f t="shared" si="2"/>
        <v>2.098609355246528</v>
      </c>
      <c r="K28" s="28">
        <f t="shared" si="3"/>
        <v>200</v>
      </c>
      <c r="L28" s="28">
        <f t="shared" si="4"/>
        <v>1.848101265822777</v>
      </c>
    </row>
    <row r="29" spans="1:12" s="1" customFormat="1" ht="15" customHeight="1">
      <c r="A29" s="23"/>
      <c r="B29" s="74" t="s">
        <v>18</v>
      </c>
      <c r="C29" s="75"/>
      <c r="D29" s="25">
        <f t="shared" si="0"/>
        <v>27500</v>
      </c>
      <c r="E29" s="26">
        <f>Sheet3!E28</f>
        <v>93</v>
      </c>
      <c r="F29" s="26">
        <f>Sheet3!F28</f>
        <v>27407</v>
      </c>
      <c r="G29" s="25">
        <f t="shared" si="1"/>
        <v>25198</v>
      </c>
      <c r="H29" s="26">
        <f>Sheet3!H28</f>
        <v>103</v>
      </c>
      <c r="I29" s="26">
        <f>Sheet3!I28</f>
        <v>25095</v>
      </c>
      <c r="J29" s="27">
        <f t="shared" si="2"/>
        <v>9.13564568616556</v>
      </c>
      <c r="K29" s="28">
        <f t="shared" si="3"/>
        <v>-9.708737864077666</v>
      </c>
      <c r="L29" s="28">
        <f t="shared" si="4"/>
        <v>9.212990635584784</v>
      </c>
    </row>
    <row r="30" spans="1:12" s="1" customFormat="1" ht="15" customHeight="1">
      <c r="A30" s="23"/>
      <c r="B30" s="74" t="s">
        <v>19</v>
      </c>
      <c r="C30" s="75"/>
      <c r="D30" s="25">
        <f t="shared" si="0"/>
        <v>37810</v>
      </c>
      <c r="E30" s="26">
        <f>Sheet3!E29</f>
        <v>83</v>
      </c>
      <c r="F30" s="26">
        <f>Sheet3!F29</f>
        <v>37727</v>
      </c>
      <c r="G30" s="25">
        <f t="shared" si="1"/>
        <v>34500</v>
      </c>
      <c r="H30" s="26">
        <f>Sheet3!H29</f>
        <v>71</v>
      </c>
      <c r="I30" s="26">
        <f>Sheet3!I29</f>
        <v>34429</v>
      </c>
      <c r="J30" s="27">
        <f t="shared" si="2"/>
        <v>9.59420289855073</v>
      </c>
      <c r="K30" s="28">
        <f t="shared" si="3"/>
        <v>16.901408450704224</v>
      </c>
      <c r="L30" s="28">
        <f t="shared" si="4"/>
        <v>9.579133869702861</v>
      </c>
    </row>
    <row r="31" spans="1:12" s="1" customFormat="1" ht="15" customHeight="1">
      <c r="A31" s="23"/>
      <c r="B31" s="74" t="s">
        <v>20</v>
      </c>
      <c r="C31" s="75"/>
      <c r="D31" s="25">
        <f t="shared" si="0"/>
        <v>10807</v>
      </c>
      <c r="E31" s="26">
        <f>Sheet3!E30</f>
        <v>4</v>
      </c>
      <c r="F31" s="26">
        <f>Sheet3!F30</f>
        <v>10803</v>
      </c>
      <c r="G31" s="25">
        <f t="shared" si="1"/>
        <v>10038</v>
      </c>
      <c r="H31" s="26">
        <f>Sheet3!H30</f>
        <v>1</v>
      </c>
      <c r="I31" s="26">
        <f>Sheet3!I30</f>
        <v>10037</v>
      </c>
      <c r="J31" s="27">
        <f t="shared" si="2"/>
        <v>7.66088862323171</v>
      </c>
      <c r="K31" s="28">
        <f t="shared" si="3"/>
        <v>300</v>
      </c>
      <c r="L31" s="28">
        <f t="shared" si="4"/>
        <v>7.63176247882833</v>
      </c>
    </row>
    <row r="32" spans="1:12" s="1" customFormat="1" ht="15" customHeight="1">
      <c r="A32" s="23"/>
      <c r="B32" s="74" t="s">
        <v>21</v>
      </c>
      <c r="C32" s="75"/>
      <c r="D32" s="25">
        <f t="shared" si="0"/>
        <v>14394</v>
      </c>
      <c r="E32" s="26">
        <f>Sheet3!E31</f>
        <v>18</v>
      </c>
      <c r="F32" s="26">
        <f>Sheet3!F31</f>
        <v>14376</v>
      </c>
      <c r="G32" s="25">
        <f t="shared" si="1"/>
        <v>11911</v>
      </c>
      <c r="H32" s="26">
        <f>Sheet3!H31</f>
        <v>13</v>
      </c>
      <c r="I32" s="26">
        <f>Sheet3!I31</f>
        <v>11898</v>
      </c>
      <c r="J32" s="27">
        <f t="shared" si="2"/>
        <v>20.84627655108724</v>
      </c>
      <c r="K32" s="28">
        <f t="shared" si="3"/>
        <v>38.46153846153846</v>
      </c>
      <c r="L32" s="28">
        <f t="shared" si="4"/>
        <v>20.82702975289965</v>
      </c>
    </row>
    <row r="33" spans="1:12" s="1" customFormat="1" ht="15" customHeight="1">
      <c r="A33" s="23"/>
      <c r="B33" s="74" t="s">
        <v>44</v>
      </c>
      <c r="C33" s="75"/>
      <c r="D33" s="25">
        <f t="shared" si="0"/>
        <v>6458</v>
      </c>
      <c r="E33" s="26">
        <f>Sheet3!E32</f>
        <v>37</v>
      </c>
      <c r="F33" s="26">
        <f>Sheet3!F32</f>
        <v>6421</v>
      </c>
      <c r="G33" s="25">
        <f t="shared" si="1"/>
        <v>5902</v>
      </c>
      <c r="H33" s="26">
        <f>Sheet3!H32</f>
        <v>24</v>
      </c>
      <c r="I33" s="26">
        <f>Sheet3!I32</f>
        <v>5878</v>
      </c>
      <c r="J33" s="27">
        <f t="shared" si="2"/>
        <v>9.420535411724828</v>
      </c>
      <c r="K33" s="28">
        <f t="shared" si="3"/>
        <v>54.16666666666667</v>
      </c>
      <c r="L33" s="28">
        <f t="shared" si="4"/>
        <v>9.237835998638989</v>
      </c>
    </row>
    <row r="34" spans="1:12" s="1" customFormat="1" ht="15" customHeight="1">
      <c r="A34" s="23"/>
      <c r="B34" s="74" t="s">
        <v>22</v>
      </c>
      <c r="C34" s="75"/>
      <c r="D34" s="25">
        <f t="shared" si="0"/>
        <v>6701</v>
      </c>
      <c r="E34" s="26">
        <f>Sheet3!E33</f>
        <v>29</v>
      </c>
      <c r="F34" s="26">
        <f>Sheet3!F33</f>
        <v>6672</v>
      </c>
      <c r="G34" s="25">
        <f t="shared" si="1"/>
        <v>5848</v>
      </c>
      <c r="H34" s="26">
        <f>Sheet3!H33</f>
        <v>17</v>
      </c>
      <c r="I34" s="26">
        <f>Sheet3!I33</f>
        <v>5831</v>
      </c>
      <c r="J34" s="27">
        <f t="shared" si="2"/>
        <v>14.586183310533517</v>
      </c>
      <c r="K34" s="28">
        <f t="shared" si="3"/>
        <v>70.58823529411764</v>
      </c>
      <c r="L34" s="28">
        <f t="shared" si="4"/>
        <v>14.422912021951628</v>
      </c>
    </row>
    <row r="35" spans="1:12" s="1" customFormat="1" ht="15" customHeight="1">
      <c r="A35" s="23"/>
      <c r="B35" s="74" t="s">
        <v>65</v>
      </c>
      <c r="C35" s="75"/>
      <c r="D35" s="25">
        <f t="shared" si="0"/>
        <v>39810</v>
      </c>
      <c r="E35" s="26">
        <f>Sheet3!E34</f>
        <v>74</v>
      </c>
      <c r="F35" s="26">
        <f>Sheet3!F34</f>
        <v>39736</v>
      </c>
      <c r="G35" s="25">
        <f t="shared" si="1"/>
        <v>39314</v>
      </c>
      <c r="H35" s="26">
        <f>Sheet3!H34</f>
        <v>81</v>
      </c>
      <c r="I35" s="26">
        <f>Sheet3!I34</f>
        <v>39233</v>
      </c>
      <c r="J35" s="27">
        <f t="shared" si="2"/>
        <v>1.2616370758508522</v>
      </c>
      <c r="K35" s="28">
        <f t="shared" si="3"/>
        <v>-8.64197530864198</v>
      </c>
      <c r="L35" s="28">
        <f t="shared" si="4"/>
        <v>1.2820839599316791</v>
      </c>
    </row>
    <row r="36" spans="1:12" s="1" customFormat="1" ht="15" customHeight="1">
      <c r="A36" s="23"/>
      <c r="B36" s="74" t="s">
        <v>23</v>
      </c>
      <c r="C36" s="75"/>
      <c r="D36" s="25">
        <f t="shared" si="0"/>
        <v>4567</v>
      </c>
      <c r="E36" s="26">
        <f>Sheet3!E35</f>
        <v>9</v>
      </c>
      <c r="F36" s="26">
        <f>Sheet3!F35</f>
        <v>4558</v>
      </c>
      <c r="G36" s="25">
        <f t="shared" si="1"/>
        <v>3957</v>
      </c>
      <c r="H36" s="26">
        <f>Sheet3!H35</f>
        <v>2</v>
      </c>
      <c r="I36" s="26">
        <f>Sheet3!I35</f>
        <v>3955</v>
      </c>
      <c r="J36" s="27">
        <f t="shared" si="2"/>
        <v>15.415718979024518</v>
      </c>
      <c r="K36" s="28">
        <f t="shared" si="3"/>
        <v>350</v>
      </c>
      <c r="L36" s="28">
        <f t="shared" si="4"/>
        <v>15.246523388116318</v>
      </c>
    </row>
    <row r="37" spans="1:12" s="1" customFormat="1" ht="15" customHeight="1">
      <c r="A37" s="23"/>
      <c r="B37" s="74" t="s">
        <v>24</v>
      </c>
      <c r="C37" s="75"/>
      <c r="D37" s="25">
        <f t="shared" si="0"/>
        <v>1101</v>
      </c>
      <c r="E37" s="26">
        <f>Sheet3!E36</f>
        <v>0</v>
      </c>
      <c r="F37" s="26">
        <f>Sheet3!F36</f>
        <v>1101</v>
      </c>
      <c r="G37" s="25">
        <f t="shared" si="1"/>
        <v>987</v>
      </c>
      <c r="H37" s="26">
        <f>Sheet3!H36</f>
        <v>0</v>
      </c>
      <c r="I37" s="26">
        <f>Sheet3!I36</f>
        <v>987</v>
      </c>
      <c r="J37" s="27">
        <f t="shared" si="2"/>
        <v>11.550151975683898</v>
      </c>
      <c r="K37" s="28" t="str">
        <f t="shared" si="3"/>
        <v>-</v>
      </c>
      <c r="L37" s="28">
        <f t="shared" si="4"/>
        <v>11.550151975683898</v>
      </c>
    </row>
    <row r="38" spans="1:12" s="1" customFormat="1" ht="15" customHeight="1">
      <c r="A38" s="41"/>
      <c r="B38" s="74" t="s">
        <v>25</v>
      </c>
      <c r="C38" s="75"/>
      <c r="D38" s="25">
        <f t="shared" si="0"/>
        <v>5485</v>
      </c>
      <c r="E38" s="26">
        <f>Sheet3!E37</f>
        <v>2</v>
      </c>
      <c r="F38" s="26">
        <f>Sheet3!F37</f>
        <v>5483</v>
      </c>
      <c r="G38" s="25">
        <f t="shared" si="1"/>
        <v>5084</v>
      </c>
      <c r="H38" s="26">
        <f>Sheet3!H37</f>
        <v>11</v>
      </c>
      <c r="I38" s="26">
        <f>Sheet3!I37</f>
        <v>5073</v>
      </c>
      <c r="J38" s="27">
        <f t="shared" si="2"/>
        <v>7.887490165224231</v>
      </c>
      <c r="K38" s="28">
        <f t="shared" si="3"/>
        <v>-81.81818181818181</v>
      </c>
      <c r="L38" s="28">
        <f t="shared" si="4"/>
        <v>8.082002759708251</v>
      </c>
    </row>
    <row r="39" spans="1:12" s="1" customFormat="1" ht="15" customHeight="1">
      <c r="A39" s="41"/>
      <c r="B39" s="74" t="s">
        <v>71</v>
      </c>
      <c r="C39" s="75"/>
      <c r="D39" s="25">
        <f>E39+F39</f>
        <v>4960</v>
      </c>
      <c r="E39" s="26">
        <f>Sheet3!E38</f>
        <v>3</v>
      </c>
      <c r="F39" s="26">
        <f>Sheet3!F38</f>
        <v>4957</v>
      </c>
      <c r="G39" s="25">
        <f>H39+I39</f>
        <v>5330</v>
      </c>
      <c r="H39" s="26">
        <f>Sheet3!H38</f>
        <v>2</v>
      </c>
      <c r="I39" s="26">
        <f>Sheet3!I38</f>
        <v>5328</v>
      </c>
      <c r="J39" s="27">
        <f>IF(G39=0,"-",((D39/G39)-1)*100)</f>
        <v>-6.941838649155718</v>
      </c>
      <c r="K39" s="28">
        <f>IF(H39=0,"-",((E39/H39)-1)*100)</f>
        <v>50</v>
      </c>
      <c r="L39" s="28">
        <f>IF(I39=0,"-",((F39/I39)-1)*100)</f>
        <v>-6.963213213213216</v>
      </c>
    </row>
    <row r="40" spans="1:12" s="1" customFormat="1" ht="15" customHeight="1">
      <c r="A40" s="42"/>
      <c r="B40" s="76" t="s">
        <v>57</v>
      </c>
      <c r="C40" s="77"/>
      <c r="D40" s="33">
        <f t="shared" si="0"/>
        <v>27832</v>
      </c>
      <c r="E40" s="26">
        <f>Sheet3!E39</f>
        <v>23</v>
      </c>
      <c r="F40" s="26">
        <f>Sheet3!F39</f>
        <v>27809</v>
      </c>
      <c r="G40" s="33">
        <f t="shared" si="1"/>
        <v>24835</v>
      </c>
      <c r="H40" s="26">
        <f>Sheet3!H39</f>
        <v>11</v>
      </c>
      <c r="I40" s="26">
        <f>Sheet3!I39</f>
        <v>24824</v>
      </c>
      <c r="J40" s="34">
        <f t="shared" si="2"/>
        <v>12.067646466680081</v>
      </c>
      <c r="K40" s="35">
        <f t="shared" si="3"/>
        <v>109.09090909090908</v>
      </c>
      <c r="L40" s="35">
        <f t="shared" si="4"/>
        <v>12.024653561069943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58889</v>
      </c>
      <c r="E41" s="18">
        <f>Sheet3!E44</f>
        <v>224</v>
      </c>
      <c r="F41" s="18">
        <f>Sheet3!F44</f>
        <v>58665</v>
      </c>
      <c r="G41" s="17">
        <f t="shared" si="1"/>
        <v>55885</v>
      </c>
      <c r="H41" s="18">
        <f>Sheet3!H44</f>
        <v>224</v>
      </c>
      <c r="I41" s="18">
        <f>Sheet3!I44</f>
        <v>55661</v>
      </c>
      <c r="J41" s="19">
        <f t="shared" si="2"/>
        <v>5.3753243267424144</v>
      </c>
      <c r="K41" s="20">
        <f t="shared" si="3"/>
        <v>0</v>
      </c>
      <c r="L41" s="20">
        <f t="shared" si="4"/>
        <v>5.396956576417966</v>
      </c>
    </row>
    <row r="42" spans="1:12" s="1" customFormat="1" ht="15" customHeight="1">
      <c r="A42" s="23"/>
      <c r="B42" s="74" t="s">
        <v>28</v>
      </c>
      <c r="C42" s="75"/>
      <c r="D42" s="25">
        <f t="shared" si="0"/>
        <v>49210</v>
      </c>
      <c r="E42" s="26">
        <f>Sheet3!E41</f>
        <v>182</v>
      </c>
      <c r="F42" s="26">
        <f>Sheet3!F41</f>
        <v>49028</v>
      </c>
      <c r="G42" s="25">
        <f t="shared" si="1"/>
        <v>46772</v>
      </c>
      <c r="H42" s="26">
        <f>Sheet3!H41</f>
        <v>185</v>
      </c>
      <c r="I42" s="26">
        <f>Sheet3!I41</f>
        <v>46587</v>
      </c>
      <c r="J42" s="27">
        <f t="shared" si="2"/>
        <v>5.212520311297353</v>
      </c>
      <c r="K42" s="28">
        <f t="shared" si="3"/>
        <v>-1.6216216216216162</v>
      </c>
      <c r="L42" s="28">
        <f t="shared" si="4"/>
        <v>5.2396591323759845</v>
      </c>
    </row>
    <row r="43" spans="1:12" s="1" customFormat="1" ht="15" customHeight="1">
      <c r="A43" s="23"/>
      <c r="B43" s="74" t="s">
        <v>29</v>
      </c>
      <c r="C43" s="75"/>
      <c r="D43" s="25">
        <f t="shared" si="0"/>
        <v>8235</v>
      </c>
      <c r="E43" s="26">
        <f>Sheet3!E42</f>
        <v>28</v>
      </c>
      <c r="F43" s="26">
        <f>Sheet3!F42</f>
        <v>8207</v>
      </c>
      <c r="G43" s="25">
        <f t="shared" si="1"/>
        <v>7996</v>
      </c>
      <c r="H43" s="26">
        <f>Sheet3!H42</f>
        <v>31</v>
      </c>
      <c r="I43" s="26">
        <f>Sheet3!I42</f>
        <v>7965</v>
      </c>
      <c r="J43" s="27">
        <f t="shared" si="2"/>
        <v>2.9889944972486315</v>
      </c>
      <c r="K43" s="28">
        <f t="shared" si="3"/>
        <v>-9.677419354838712</v>
      </c>
      <c r="L43" s="28">
        <f t="shared" si="4"/>
        <v>3.038292529817954</v>
      </c>
    </row>
    <row r="44" spans="1:12" s="1" customFormat="1" ht="15" customHeight="1">
      <c r="A44" s="43"/>
      <c r="B44" s="76" t="s">
        <v>59</v>
      </c>
      <c r="C44" s="77"/>
      <c r="D44" s="33">
        <f t="shared" si="0"/>
        <v>1444</v>
      </c>
      <c r="E44" s="26">
        <f>Sheet3!E43</f>
        <v>14</v>
      </c>
      <c r="F44" s="26">
        <f>Sheet3!F43</f>
        <v>1430</v>
      </c>
      <c r="G44" s="33">
        <f t="shared" si="1"/>
        <v>1117</v>
      </c>
      <c r="H44" s="26">
        <f>Sheet3!H43</f>
        <v>8</v>
      </c>
      <c r="I44" s="26">
        <f>Sheet3!I43</f>
        <v>1109</v>
      </c>
      <c r="J44" s="34">
        <f t="shared" si="2"/>
        <v>29.274843330349153</v>
      </c>
      <c r="K44" s="35">
        <f t="shared" si="3"/>
        <v>75</v>
      </c>
      <c r="L44" s="35">
        <f t="shared" si="4"/>
        <v>28.944995491433723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7183</v>
      </c>
      <c r="E45" s="18">
        <f>Sheet3!E47</f>
        <v>83</v>
      </c>
      <c r="F45" s="18">
        <f>Sheet3!F47</f>
        <v>7100</v>
      </c>
      <c r="G45" s="17">
        <f t="shared" si="1"/>
        <v>6753</v>
      </c>
      <c r="H45" s="18">
        <f>Sheet3!H47</f>
        <v>79</v>
      </c>
      <c r="I45" s="18">
        <f>Sheet3!I47</f>
        <v>6674</v>
      </c>
      <c r="J45" s="19">
        <f t="shared" si="2"/>
        <v>6.367540352435963</v>
      </c>
      <c r="K45" s="20">
        <f t="shared" si="3"/>
        <v>5.063291139240511</v>
      </c>
      <c r="L45" s="20">
        <f t="shared" si="4"/>
        <v>6.382978723404253</v>
      </c>
    </row>
    <row r="46" spans="1:12" s="1" customFormat="1" ht="15" customHeight="1">
      <c r="A46" s="23"/>
      <c r="B46" s="74" t="s">
        <v>32</v>
      </c>
      <c r="C46" s="75"/>
      <c r="D46" s="25">
        <f t="shared" si="0"/>
        <v>3461</v>
      </c>
      <c r="E46" s="26">
        <f>Sheet3!E45</f>
        <v>59</v>
      </c>
      <c r="F46" s="26">
        <f>Sheet3!F45</f>
        <v>3402</v>
      </c>
      <c r="G46" s="25">
        <f t="shared" si="1"/>
        <v>3387</v>
      </c>
      <c r="H46" s="26">
        <f>Sheet3!H45</f>
        <v>63</v>
      </c>
      <c r="I46" s="26">
        <f>Sheet3!I45</f>
        <v>3324</v>
      </c>
      <c r="J46" s="27">
        <f t="shared" si="2"/>
        <v>2.18482432831415</v>
      </c>
      <c r="K46" s="28">
        <f t="shared" si="3"/>
        <v>-6.349206349206349</v>
      </c>
      <c r="L46" s="28">
        <f t="shared" si="4"/>
        <v>2.3465703971119023</v>
      </c>
    </row>
    <row r="47" spans="1:12" s="1" customFormat="1" ht="15" customHeight="1">
      <c r="A47" s="43"/>
      <c r="B47" s="76" t="s">
        <v>61</v>
      </c>
      <c r="C47" s="77"/>
      <c r="D47" s="33">
        <f t="shared" si="0"/>
        <v>3722</v>
      </c>
      <c r="E47" s="26">
        <f>Sheet3!E46</f>
        <v>24</v>
      </c>
      <c r="F47" s="26">
        <f>Sheet3!F46</f>
        <v>3698</v>
      </c>
      <c r="G47" s="33">
        <f t="shared" si="1"/>
        <v>3366</v>
      </c>
      <c r="H47" s="26">
        <f>Sheet3!H46</f>
        <v>16</v>
      </c>
      <c r="I47" s="26">
        <f>Sheet3!I46</f>
        <v>3350</v>
      </c>
      <c r="J47" s="34">
        <f t="shared" si="2"/>
        <v>10.576351752822344</v>
      </c>
      <c r="K47" s="35">
        <f t="shared" si="3"/>
        <v>50</v>
      </c>
      <c r="L47" s="35">
        <f t="shared" si="4"/>
        <v>10.388059701492548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5151</v>
      </c>
      <c r="E48" s="48">
        <f>Sheet3!E48</f>
        <v>813</v>
      </c>
      <c r="F48" s="48">
        <f>Sheet3!F48</f>
        <v>4338</v>
      </c>
      <c r="G48" s="47">
        <f t="shared" si="1"/>
        <v>4569</v>
      </c>
      <c r="H48" s="48">
        <f>Sheet3!H48</f>
        <v>1026</v>
      </c>
      <c r="I48" s="48">
        <f>Sheet3!I48</f>
        <v>3543</v>
      </c>
      <c r="J48" s="49">
        <f t="shared" si="2"/>
        <v>12.738017071569274</v>
      </c>
      <c r="K48" s="50">
        <f t="shared" si="3"/>
        <v>-20.760233918128655</v>
      </c>
      <c r="L48" s="50">
        <f t="shared" si="4"/>
        <v>22.438611346316684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7143912</v>
      </c>
      <c r="E49" s="54">
        <f>Sheet3!E49</f>
        <v>3636543</v>
      </c>
      <c r="F49" s="54">
        <f>Sheet3!F49</f>
        <v>3507369</v>
      </c>
      <c r="G49" s="47">
        <f t="shared" si="1"/>
        <v>6713081</v>
      </c>
      <c r="H49" s="54">
        <f>Sheet3!H49</f>
        <v>3676557</v>
      </c>
      <c r="I49" s="54">
        <f>Sheet3!I49</f>
        <v>3036524</v>
      </c>
      <c r="J49" s="49">
        <f t="shared" si="2"/>
        <v>6.417783429099089</v>
      </c>
      <c r="K49" s="55">
        <f t="shared" si="3"/>
        <v>-1.088355219298931</v>
      </c>
      <c r="L49" s="55">
        <f t="shared" si="4"/>
        <v>15.50605231508133</v>
      </c>
    </row>
    <row r="50" spans="1:12" s="57" customFormat="1" ht="15" customHeight="1">
      <c r="A50" s="58" t="s">
        <v>63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  <row r="52" spans="1:6" ht="15" customHeight="1">
      <c r="A52" s="85" t="s">
        <v>82</v>
      </c>
      <c r="B52" s="85"/>
      <c r="C52" s="85"/>
      <c r="D52" s="85"/>
      <c r="E52" s="85"/>
      <c r="F52" s="85"/>
    </row>
  </sheetData>
  <sheetProtection/>
  <mergeCells count="37">
    <mergeCell ref="A52:F52"/>
    <mergeCell ref="B9:C9"/>
    <mergeCell ref="B10:C10"/>
    <mergeCell ref="B46:C46"/>
    <mergeCell ref="B26:C26"/>
    <mergeCell ref="B25:C25"/>
    <mergeCell ref="B39:C39"/>
    <mergeCell ref="B40:C40"/>
    <mergeCell ref="B38:C38"/>
    <mergeCell ref="B43:C43"/>
    <mergeCell ref="B42:C42"/>
    <mergeCell ref="B35:C35"/>
    <mergeCell ref="B37:C37"/>
    <mergeCell ref="B36:C36"/>
    <mergeCell ref="B22:C22"/>
    <mergeCell ref="B23:C23"/>
    <mergeCell ref="B34:C34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</mergeCells>
  <printOptions horizontalCentered="1"/>
  <pageMargins left="0.3937007874015748" right="0.3937007874015748" top="0.29" bottom="0.1968503937007874" header="0.3937007874015748" footer="0.31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2016-09-13T23:56:04Z</cp:lastPrinted>
  <dcterms:created xsi:type="dcterms:W3CDTF">2000-09-20T06:55:14Z</dcterms:created>
  <dcterms:modified xsi:type="dcterms:W3CDTF">2016-09-19T00:57:16Z</dcterms:modified>
  <cp:category/>
  <cp:version/>
  <cp:contentType/>
  <cp:contentStatus/>
</cp:coreProperties>
</file>