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<sst xmlns="http://schemas.openxmlformats.org/spreadsheetml/2006/main" count="126" uniqueCount="83">
  <si>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</si>
  <si>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</si>
  <si>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</si>
  <si>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</si>
  <si>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</si>
  <si>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</si>
  <si>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</si>
  <si>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</si>
  <si>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</si>
  <si>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</si>
  <si>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</si>
  <si>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</si>
  <si>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</si>
  <si>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</si>
  <si>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</si>
  <si>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</si>
  <si>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</si>
  <si>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</si>
  <si>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</si>
  <si>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</si>
  <si>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</si>
  <si>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</si>
  <si>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</si>
  <si>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</si>
  <si>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</si>
  <si>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</si>
  <si>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</si>
  <si>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</si>
  <si>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</si>
  <si>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</si>
  <si>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</si>
  <si>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</si>
  <si>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</si>
  <si>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</si>
  <si>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</si>
  <si>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</si>
  <si>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</si>
  <si>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</si>
  <si>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</si>
  <si>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</si>
  <si>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</si>
  <si>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</si>
  <si>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</si>
  <si>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</si>
  <si>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</si>
  <si>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</si>
  <si>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</si>
  <si>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</si>
  <si>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</si>
  <si>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</si>
  <si>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</si>
  <si>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</si>
  <si>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</si>
  <si>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</si>
  <si>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</si>
  <si>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</si>
  <si>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</si>
  <si>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</si>
  <si>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</si>
  <si>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</si>
  <si>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</si>
  <si>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</si>
  <si>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</si>
  <si>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</si>
  <si>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</si>
  <si>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</si>
  <si>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</si>
  <si>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</si>
  <si>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</si>
  <si>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</si>
  <si>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</si>
  <si>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</si>
  <si>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106</t>
  </si>
  <si>
    <t>1</t>
  </si>
  <si>
    <t>January</t>
  </si>
  <si>
    <t>2</t>
  </si>
  <si>
    <t>February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</si>
  <si>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</si>
  <si>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</si>
  <si>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</si>
  <si>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</si>
  <si>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106年1-2月計69,100人次。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</si>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</sst>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H44" sqref="H44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9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106年1至2月來臺旅客人數及成長率－按居住地分
Table 1-3 Visitor Arrivals by Residence,
 January-February,2017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4" customHeight="1">
      <c r="A2" s="70" t="s">
        <v>68</v>
      </c>
      <c r="B2" s="70"/>
      <c r="C2" s="70"/>
      <c r="D2" s="71" t="str">
        <f>Sheet1!A1&amp;"年"&amp;Sheet1!A3&amp;"至"&amp;Sheet1!A5&amp;"月 "&amp;MID(Sheet1!A4,1,3)&amp;".-"&amp;MID(Sheet1!A6,1,3)&amp;"., "&amp;Sheet1!A1+1911</f>
        <v>106年1至2月 Jan.-Feb., 2017</v>
      </c>
      <c r="E2" s="71"/>
      <c r="F2" s="71"/>
      <c r="G2" s="71" t="str">
        <f>Sheet1!A1-1&amp;"年"&amp;Sheet1!A3&amp;"至"&amp;Sheet1!A5&amp;"月 "&amp;MID(Sheet1!A4,1,3)&amp;".-"&amp;MID(Sheet1!A6,1,3)&amp;".,"&amp;Sheet1!A1+1911-1</f>
        <v>105年1至2月 Jan.-Feb.,2016</v>
      </c>
      <c r="H2" s="72"/>
      <c r="I2" s="72"/>
      <c r="J2" s="73" t="s">
        <v>69</v>
      </c>
      <c r="K2" s="73"/>
      <c r="L2" s="73"/>
    </row>
    <row r="3" spans="1:12" s="1" customFormat="1" ht="48" customHeight="1">
      <c r="A3" s="70"/>
      <c r="B3" s="70"/>
      <c r="C3" s="70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74" t="s">
        <v>0</v>
      </c>
      <c r="B4" s="62" t="s">
        <v>45</v>
      </c>
      <c r="C4" s="63"/>
      <c r="D4" s="2">
        <f aca="true" t="shared" si="0" ref="D4:D49">E4+F4</f>
        <v>218226</v>
      </c>
      <c r="E4" s="2">
        <v>200471</v>
      </c>
      <c r="F4" s="3">
        <v>17755</v>
      </c>
      <c r="G4" s="2">
        <f aca="true" t="shared" si="1" ref="G4:G49">H4+I4</f>
        <v>207879</v>
      </c>
      <c r="H4" s="2">
        <v>191121</v>
      </c>
      <c r="I4" s="3">
        <v>16758</v>
      </c>
      <c r="J4" s="4">
        <f>IF(G4=0,"-",((D4/G4)-1)*100)</f>
        <v>4.977414746078246</v>
      </c>
      <c r="K4" s="4">
        <f>IF(H4=0,"-",((E4/H4)-1)*100)</f>
        <v>4.892188718141921</v>
      </c>
      <c r="L4" s="4">
        <f>IF(I4=0,"-",((F4/I4)-1)*100)</f>
        <v>5.949397302780768</v>
      </c>
    </row>
    <row r="5" spans="1:12" s="1" customFormat="1" ht="15" customHeight="1">
      <c r="A5" s="65"/>
      <c r="B5" s="62" t="s">
        <v>46</v>
      </c>
      <c r="C5" s="63"/>
      <c r="D5" s="2">
        <f t="shared" si="0"/>
        <v>457976</v>
      </c>
      <c r="E5" s="2">
        <v>452348</v>
      </c>
      <c r="F5" s="3">
        <v>5628</v>
      </c>
      <c r="G5" s="2">
        <f t="shared" si="1"/>
        <v>771716</v>
      </c>
      <c r="H5" s="2">
        <v>765600</v>
      </c>
      <c r="I5" s="3">
        <v>6116</v>
      </c>
      <c r="J5" s="4">
        <f aca="true" t="shared" si="2" ref="J5:J49">IF(G5=0,"-",((D5/G5)-1)*100)</f>
        <v>-40.65485230317889</v>
      </c>
      <c r="K5" s="4">
        <f aca="true" t="shared" si="3" ref="K5:K49">IF(H5=0,"-",((E5/H5)-1)*100)</f>
        <v>-40.91588296760711</v>
      </c>
      <c r="L5" s="4">
        <f aca="true" t="shared" si="4" ref="L5:L49">IF(I5=0,"-",((F5/I5)-1)*100)</f>
        <v>-7.979071288423811</v>
      </c>
    </row>
    <row r="6" spans="1:12" s="1" customFormat="1" ht="15" customHeight="1">
      <c r="A6" s="65"/>
      <c r="B6" s="62" t="s">
        <v>6</v>
      </c>
      <c r="C6" s="63"/>
      <c r="D6" s="2">
        <f t="shared" si="0"/>
        <v>277511</v>
      </c>
      <c r="E6" s="2">
        <v>235</v>
      </c>
      <c r="F6" s="3">
        <v>277276</v>
      </c>
      <c r="G6" s="2">
        <f t="shared" si="1"/>
        <v>276060</v>
      </c>
      <c r="H6" s="2">
        <v>234</v>
      </c>
      <c r="I6" s="3">
        <v>275826</v>
      </c>
      <c r="J6" s="4">
        <f t="shared" si="2"/>
        <v>0.5256103745562513</v>
      </c>
      <c r="K6" s="4">
        <f t="shared" si="3"/>
        <v>0.42735042735042583</v>
      </c>
      <c r="L6" s="4">
        <f t="shared" si="4"/>
        <v>0.5256937344557899</v>
      </c>
    </row>
    <row r="7" spans="1:12" s="1" customFormat="1" ht="15" customHeight="1">
      <c r="A7" s="65"/>
      <c r="B7" s="62" t="s">
        <v>77</v>
      </c>
      <c r="C7" s="63"/>
      <c r="D7" s="2">
        <f t="shared" si="0"/>
        <v>206881</v>
      </c>
      <c r="E7" s="2">
        <v>503</v>
      </c>
      <c r="F7" s="3">
        <v>206378</v>
      </c>
      <c r="G7" s="2">
        <f t="shared" si="1"/>
        <v>162047</v>
      </c>
      <c r="H7" s="2">
        <v>529</v>
      </c>
      <c r="I7" s="3">
        <v>161518</v>
      </c>
      <c r="J7" s="4">
        <f t="shared" si="2"/>
        <v>27.667281714564297</v>
      </c>
      <c r="K7" s="4">
        <f t="shared" si="3"/>
        <v>-4.914933837429114</v>
      </c>
      <c r="L7" s="4">
        <f t="shared" si="4"/>
        <v>27.77399422974529</v>
      </c>
    </row>
    <row r="8" spans="1:12" s="1" customFormat="1" ht="15" customHeight="1">
      <c r="A8" s="65"/>
      <c r="B8" s="62" t="s">
        <v>7</v>
      </c>
      <c r="C8" s="63"/>
      <c r="D8" s="2">
        <f t="shared" si="0"/>
        <v>5136</v>
      </c>
      <c r="E8" s="2">
        <v>8</v>
      </c>
      <c r="F8" s="3">
        <v>5128</v>
      </c>
      <c r="G8" s="2">
        <f t="shared" si="1"/>
        <v>4891</v>
      </c>
      <c r="H8" s="2">
        <v>3</v>
      </c>
      <c r="I8" s="3">
        <v>4888</v>
      </c>
      <c r="J8" s="4">
        <f t="shared" si="2"/>
        <v>5.009200572480066</v>
      </c>
      <c r="K8" s="4">
        <f t="shared" si="3"/>
        <v>166.66666666666666</v>
      </c>
      <c r="L8" s="4">
        <f t="shared" si="4"/>
        <v>4.909983633387882</v>
      </c>
    </row>
    <row r="9" spans="1:12" s="1" customFormat="1" ht="15" customHeight="1">
      <c r="A9" s="65"/>
      <c r="B9" s="62" t="s">
        <v>8</v>
      </c>
      <c r="C9" s="63"/>
      <c r="D9" s="2">
        <f t="shared" si="0"/>
        <v>2691</v>
      </c>
      <c r="E9" s="2">
        <v>11</v>
      </c>
      <c r="F9" s="3">
        <v>2680</v>
      </c>
      <c r="G9" s="2">
        <f t="shared" si="1"/>
        <v>2769</v>
      </c>
      <c r="H9" s="2">
        <v>16</v>
      </c>
      <c r="I9" s="3">
        <v>2753</v>
      </c>
      <c r="J9" s="4">
        <f t="shared" si="2"/>
        <v>-2.8169014084507005</v>
      </c>
      <c r="K9" s="4">
        <f t="shared" si="3"/>
        <v>-31.25</v>
      </c>
      <c r="L9" s="4">
        <f t="shared" si="4"/>
        <v>-2.6516527424627734</v>
      </c>
    </row>
    <row r="10" spans="1:12" s="1" customFormat="1" ht="15" customHeight="1">
      <c r="A10" s="65"/>
      <c r="B10" s="64" t="s">
        <v>1</v>
      </c>
      <c r="C10" s="56" t="s">
        <v>37</v>
      </c>
      <c r="D10" s="2">
        <f t="shared" si="0"/>
        <v>74310</v>
      </c>
      <c r="E10" s="2">
        <v>167</v>
      </c>
      <c r="F10" s="3">
        <v>74143</v>
      </c>
      <c r="G10" s="2">
        <f t="shared" si="1"/>
        <v>62323</v>
      </c>
      <c r="H10" s="2">
        <v>150</v>
      </c>
      <c r="I10" s="3">
        <v>62173</v>
      </c>
      <c r="J10" s="4">
        <f t="shared" si="2"/>
        <v>19.233669752739768</v>
      </c>
      <c r="K10" s="4">
        <f t="shared" si="3"/>
        <v>11.333333333333329</v>
      </c>
      <c r="L10" s="4">
        <f t="shared" si="4"/>
        <v>19.25273028485033</v>
      </c>
    </row>
    <row r="11" spans="1:12" s="1" customFormat="1" ht="15" customHeight="1">
      <c r="A11" s="65"/>
      <c r="B11" s="65"/>
      <c r="C11" s="6" t="s">
        <v>38</v>
      </c>
      <c r="D11" s="2">
        <f t="shared" si="0"/>
        <v>50921</v>
      </c>
      <c r="E11" s="2">
        <v>63</v>
      </c>
      <c r="F11" s="3">
        <v>50858</v>
      </c>
      <c r="G11" s="2">
        <f t="shared" si="1"/>
        <v>45638</v>
      </c>
      <c r="H11" s="2">
        <v>64</v>
      </c>
      <c r="I11" s="3">
        <v>45574</v>
      </c>
      <c r="J11" s="4">
        <f t="shared" si="2"/>
        <v>11.575879749331698</v>
      </c>
      <c r="K11" s="4">
        <f t="shared" si="3"/>
        <v>-1.5625</v>
      </c>
      <c r="L11" s="4">
        <f t="shared" si="4"/>
        <v>11.594330100495887</v>
      </c>
    </row>
    <row r="12" spans="1:12" s="1" customFormat="1" ht="15" customHeight="1">
      <c r="A12" s="65"/>
      <c r="B12" s="65"/>
      <c r="C12" s="6" t="s">
        <v>39</v>
      </c>
      <c r="D12" s="2">
        <f t="shared" si="0"/>
        <v>27809</v>
      </c>
      <c r="E12" s="2">
        <v>81</v>
      </c>
      <c r="F12" s="3">
        <v>27728</v>
      </c>
      <c r="G12" s="2">
        <f t="shared" si="1"/>
        <v>27959</v>
      </c>
      <c r="H12" s="2">
        <v>86</v>
      </c>
      <c r="I12" s="3">
        <v>27873</v>
      </c>
      <c r="J12" s="4">
        <f t="shared" si="2"/>
        <v>-0.5364998748166983</v>
      </c>
      <c r="K12" s="4">
        <f t="shared" si="3"/>
        <v>-5.813953488372093</v>
      </c>
      <c r="L12" s="4">
        <f t="shared" si="4"/>
        <v>-0.5202166971621236</v>
      </c>
    </row>
    <row r="13" spans="1:12" s="1" customFormat="1" ht="15" customHeight="1">
      <c r="A13" s="65"/>
      <c r="B13" s="65"/>
      <c r="C13" s="6" t="s">
        <v>40</v>
      </c>
      <c r="D13" s="2">
        <f t="shared" si="0"/>
        <v>33690</v>
      </c>
      <c r="E13" s="2">
        <v>392</v>
      </c>
      <c r="F13" s="3">
        <v>33298</v>
      </c>
      <c r="G13" s="2">
        <f t="shared" si="1"/>
        <v>22867</v>
      </c>
      <c r="H13" s="2">
        <v>313</v>
      </c>
      <c r="I13" s="3">
        <v>22554</v>
      </c>
      <c r="J13" s="4">
        <f t="shared" si="2"/>
        <v>47.330213845279225</v>
      </c>
      <c r="K13" s="4">
        <f t="shared" si="3"/>
        <v>25.239616613418537</v>
      </c>
      <c r="L13" s="4">
        <f t="shared" si="4"/>
        <v>47.636782832313564</v>
      </c>
    </row>
    <row r="14" spans="1:12" s="1" customFormat="1" ht="15" customHeight="1">
      <c r="A14" s="65"/>
      <c r="B14" s="65"/>
      <c r="C14" s="6" t="s">
        <v>41</v>
      </c>
      <c r="D14" s="2">
        <f t="shared" si="0"/>
        <v>38722</v>
      </c>
      <c r="E14" s="2">
        <v>69</v>
      </c>
      <c r="F14" s="3">
        <v>38653</v>
      </c>
      <c r="G14" s="2">
        <f t="shared" si="1"/>
        <v>20186</v>
      </c>
      <c r="H14" s="2">
        <v>93</v>
      </c>
      <c r="I14" s="3">
        <v>20093</v>
      </c>
      <c r="J14" s="4">
        <f t="shared" si="2"/>
        <v>91.82601803229961</v>
      </c>
      <c r="K14" s="4">
        <f t="shared" si="3"/>
        <v>-25.806451612903224</v>
      </c>
      <c r="L14" s="4">
        <f t="shared" si="4"/>
        <v>92.370477280645</v>
      </c>
    </row>
    <row r="15" spans="1:12" s="1" customFormat="1" ht="15" customHeight="1">
      <c r="A15" s="65"/>
      <c r="B15" s="65"/>
      <c r="C15" s="6" t="s">
        <v>63</v>
      </c>
      <c r="D15" s="2">
        <f t="shared" si="0"/>
        <v>47343</v>
      </c>
      <c r="E15" s="2">
        <v>627</v>
      </c>
      <c r="F15" s="3">
        <v>46716</v>
      </c>
      <c r="G15" s="2">
        <f t="shared" si="1"/>
        <v>24807</v>
      </c>
      <c r="H15" s="2">
        <v>402</v>
      </c>
      <c r="I15" s="3">
        <v>24405</v>
      </c>
      <c r="J15" s="4">
        <f t="shared" si="2"/>
        <v>90.84532591607208</v>
      </c>
      <c r="K15" s="4">
        <f t="shared" si="3"/>
        <v>55.970149253731336</v>
      </c>
      <c r="L15" s="4">
        <f t="shared" si="4"/>
        <v>91.41979102642901</v>
      </c>
    </row>
    <row r="16" spans="1:12" s="1" customFormat="1" ht="15" customHeight="1">
      <c r="A16" s="65"/>
      <c r="B16" s="65"/>
      <c r="C16" s="6" t="s">
        <v>42</v>
      </c>
      <c r="D16" s="2">
        <f t="shared" si="0"/>
        <v>2739</v>
      </c>
      <c r="E16" s="2">
        <v>47</v>
      </c>
      <c r="F16" s="3">
        <v>2692</v>
      </c>
      <c r="G16" s="2">
        <f t="shared" si="1"/>
        <v>2119</v>
      </c>
      <c r="H16" s="2">
        <v>78</v>
      </c>
      <c r="I16" s="3">
        <v>2041</v>
      </c>
      <c r="J16" s="4">
        <f t="shared" si="2"/>
        <v>29.259084473808407</v>
      </c>
      <c r="K16" s="4">
        <f t="shared" si="3"/>
        <v>-39.743589743589745</v>
      </c>
      <c r="L16" s="4">
        <f t="shared" si="4"/>
        <v>31.896129348358638</v>
      </c>
    </row>
    <row r="17" spans="1:12" s="1" customFormat="1" ht="15" customHeight="1">
      <c r="A17" s="65"/>
      <c r="B17" s="66"/>
      <c r="C17" s="6" t="s">
        <v>43</v>
      </c>
      <c r="D17" s="2">
        <f t="shared" si="0"/>
        <v>275534</v>
      </c>
      <c r="E17" s="2">
        <v>1446</v>
      </c>
      <c r="F17" s="3">
        <v>274088</v>
      </c>
      <c r="G17" s="2">
        <f t="shared" si="1"/>
        <v>205899</v>
      </c>
      <c r="H17" s="2">
        <v>1186</v>
      </c>
      <c r="I17" s="3">
        <v>204713</v>
      </c>
      <c r="J17" s="4">
        <f t="shared" si="2"/>
        <v>33.819979698784365</v>
      </c>
      <c r="K17" s="4">
        <f t="shared" si="3"/>
        <v>21.92242833052276</v>
      </c>
      <c r="L17" s="4">
        <f t="shared" si="4"/>
        <v>33.888907885674094</v>
      </c>
    </row>
    <row r="18" spans="1:12" s="1" customFormat="1" ht="15" customHeight="1">
      <c r="A18" s="65"/>
      <c r="B18" s="62" t="s">
        <v>9</v>
      </c>
      <c r="C18" s="63"/>
      <c r="D18" s="2">
        <f t="shared" si="0"/>
        <v>1690</v>
      </c>
      <c r="E18" s="2">
        <v>10</v>
      </c>
      <c r="F18" s="3">
        <v>1680</v>
      </c>
      <c r="G18" s="2">
        <f t="shared" si="1"/>
        <v>1538</v>
      </c>
      <c r="H18" s="2">
        <v>7</v>
      </c>
      <c r="I18" s="3">
        <v>1531</v>
      </c>
      <c r="J18" s="4">
        <f t="shared" si="2"/>
        <v>9.88296488946685</v>
      </c>
      <c r="K18" s="4">
        <f t="shared" si="3"/>
        <v>42.85714285714286</v>
      </c>
      <c r="L18" s="4">
        <f t="shared" si="4"/>
        <v>9.732201175702148</v>
      </c>
    </row>
    <row r="19" spans="1:12" s="1" customFormat="1" ht="15" customHeight="1">
      <c r="A19" s="66"/>
      <c r="B19" s="62" t="s">
        <v>10</v>
      </c>
      <c r="C19" s="63"/>
      <c r="D19" s="2">
        <f t="shared" si="0"/>
        <v>1445645</v>
      </c>
      <c r="E19" s="2">
        <v>655032</v>
      </c>
      <c r="F19" s="3">
        <v>790613</v>
      </c>
      <c r="G19" s="2">
        <f t="shared" si="1"/>
        <v>1632799</v>
      </c>
      <c r="H19" s="2">
        <v>958696</v>
      </c>
      <c r="I19" s="3">
        <v>674103</v>
      </c>
      <c r="J19" s="4">
        <f t="shared" si="2"/>
        <v>-11.462157926358362</v>
      </c>
      <c r="K19" s="4">
        <f t="shared" si="3"/>
        <v>-31.674691455894255</v>
      </c>
      <c r="L19" s="4">
        <f t="shared" si="4"/>
        <v>17.283708869416103</v>
      </c>
    </row>
    <row r="20" spans="1:12" s="1" customFormat="1" ht="15" customHeight="1">
      <c r="A20" s="74" t="s">
        <v>2</v>
      </c>
      <c r="B20" s="62" t="s">
        <v>11</v>
      </c>
      <c r="C20" s="63"/>
      <c r="D20" s="2">
        <f t="shared" si="0"/>
        <v>16762</v>
      </c>
      <c r="E20" s="2">
        <v>40</v>
      </c>
      <c r="F20" s="3">
        <v>16722</v>
      </c>
      <c r="G20" s="2">
        <f t="shared" si="1"/>
        <v>15208</v>
      </c>
      <c r="H20" s="2">
        <v>58</v>
      </c>
      <c r="I20" s="3">
        <v>15150</v>
      </c>
      <c r="J20" s="4">
        <f t="shared" si="2"/>
        <v>10.218306154655444</v>
      </c>
      <c r="K20" s="4">
        <f t="shared" si="3"/>
        <v>-31.034482758620683</v>
      </c>
      <c r="L20" s="4">
        <f t="shared" si="4"/>
        <v>10.376237623762385</v>
      </c>
    </row>
    <row r="21" spans="1:12" s="1" customFormat="1" ht="15" customHeight="1">
      <c r="A21" s="65"/>
      <c r="B21" s="62" t="s">
        <v>78</v>
      </c>
      <c r="C21" s="63"/>
      <c r="D21" s="2">
        <f t="shared" si="0"/>
        <v>79715</v>
      </c>
      <c r="E21" s="2">
        <v>611</v>
      </c>
      <c r="F21" s="3">
        <v>79104</v>
      </c>
      <c r="G21" s="2">
        <f t="shared" si="1"/>
        <v>72399</v>
      </c>
      <c r="H21" s="2">
        <v>554</v>
      </c>
      <c r="I21" s="3">
        <v>71845</v>
      </c>
      <c r="J21" s="4">
        <f t="shared" si="2"/>
        <v>10.105111949060074</v>
      </c>
      <c r="K21" s="4">
        <f t="shared" si="3"/>
        <v>10.288808664259918</v>
      </c>
      <c r="L21" s="4">
        <f t="shared" si="4"/>
        <v>10.103695455494478</v>
      </c>
    </row>
    <row r="22" spans="1:12" s="1" customFormat="1" ht="15" customHeight="1">
      <c r="A22" s="65"/>
      <c r="B22" s="62" t="s">
        <v>12</v>
      </c>
      <c r="C22" s="63"/>
      <c r="D22" s="2">
        <f t="shared" si="0"/>
        <v>461</v>
      </c>
      <c r="E22" s="2">
        <v>0</v>
      </c>
      <c r="F22" s="3">
        <v>461</v>
      </c>
      <c r="G22" s="2">
        <f t="shared" si="1"/>
        <v>419</v>
      </c>
      <c r="H22" s="2">
        <v>2</v>
      </c>
      <c r="I22" s="3">
        <v>417</v>
      </c>
      <c r="J22" s="4">
        <f t="shared" si="2"/>
        <v>10.023866348448696</v>
      </c>
      <c r="K22" s="4">
        <f t="shared" si="3"/>
        <v>-100</v>
      </c>
      <c r="L22" s="4">
        <f t="shared" si="4"/>
        <v>10.551558752997604</v>
      </c>
    </row>
    <row r="23" spans="1:12" s="1" customFormat="1" ht="15" customHeight="1">
      <c r="A23" s="65"/>
      <c r="B23" s="62" t="s">
        <v>13</v>
      </c>
      <c r="C23" s="63"/>
      <c r="D23" s="2">
        <f t="shared" si="0"/>
        <v>685</v>
      </c>
      <c r="E23" s="2">
        <v>65</v>
      </c>
      <c r="F23" s="3">
        <v>620</v>
      </c>
      <c r="G23" s="2">
        <f t="shared" si="1"/>
        <v>639</v>
      </c>
      <c r="H23" s="2">
        <v>28</v>
      </c>
      <c r="I23" s="3">
        <v>611</v>
      </c>
      <c r="J23" s="4">
        <f t="shared" si="2"/>
        <v>7.198748043818459</v>
      </c>
      <c r="K23" s="4">
        <f t="shared" si="3"/>
        <v>132.14285714285717</v>
      </c>
      <c r="L23" s="4">
        <f t="shared" si="4"/>
        <v>1.4729950900163713</v>
      </c>
    </row>
    <row r="24" spans="1:12" s="1" customFormat="1" ht="15" customHeight="1">
      <c r="A24" s="65"/>
      <c r="B24" s="62" t="s">
        <v>14</v>
      </c>
      <c r="C24" s="63"/>
      <c r="D24" s="2">
        <f t="shared" si="0"/>
        <v>220</v>
      </c>
      <c r="E24" s="2">
        <v>31</v>
      </c>
      <c r="F24" s="3">
        <v>189</v>
      </c>
      <c r="G24" s="2">
        <f t="shared" si="1"/>
        <v>279</v>
      </c>
      <c r="H24" s="2">
        <v>50</v>
      </c>
      <c r="I24" s="3">
        <v>229</v>
      </c>
      <c r="J24" s="4">
        <f t="shared" si="2"/>
        <v>-21.14695340501792</v>
      </c>
      <c r="K24" s="4">
        <f t="shared" si="3"/>
        <v>-38</v>
      </c>
      <c r="L24" s="4">
        <f t="shared" si="4"/>
        <v>-17.467248908296938</v>
      </c>
    </row>
    <row r="25" spans="1:12" s="1" customFormat="1" ht="15" customHeight="1">
      <c r="A25" s="65"/>
      <c r="B25" s="62" t="s">
        <v>15</v>
      </c>
      <c r="C25" s="63"/>
      <c r="D25" s="2">
        <f t="shared" si="0"/>
        <v>1957</v>
      </c>
      <c r="E25" s="2">
        <v>40</v>
      </c>
      <c r="F25" s="3">
        <v>1917</v>
      </c>
      <c r="G25" s="2">
        <f t="shared" si="1"/>
        <v>1765</v>
      </c>
      <c r="H25" s="2">
        <v>43</v>
      </c>
      <c r="I25" s="3">
        <v>1722</v>
      </c>
      <c r="J25" s="4">
        <f t="shared" si="2"/>
        <v>10.878186968838532</v>
      </c>
      <c r="K25" s="4">
        <f t="shared" si="3"/>
        <v>-6.976744186046513</v>
      </c>
      <c r="L25" s="4">
        <f t="shared" si="4"/>
        <v>11.324041811846698</v>
      </c>
    </row>
    <row r="26" spans="1:12" s="1" customFormat="1" ht="15" customHeight="1">
      <c r="A26" s="66"/>
      <c r="B26" s="62" t="s">
        <v>16</v>
      </c>
      <c r="C26" s="63"/>
      <c r="D26" s="2">
        <f t="shared" si="0"/>
        <v>99800</v>
      </c>
      <c r="E26" s="2">
        <v>787</v>
      </c>
      <c r="F26" s="3">
        <v>99013</v>
      </c>
      <c r="G26" s="2">
        <f t="shared" si="1"/>
        <v>90709</v>
      </c>
      <c r="H26" s="2">
        <v>735</v>
      </c>
      <c r="I26" s="3">
        <v>89974</v>
      </c>
      <c r="J26" s="4">
        <f t="shared" si="2"/>
        <v>10.022158771455981</v>
      </c>
      <c r="K26" s="4">
        <f t="shared" si="3"/>
        <v>7.0748299319727925</v>
      </c>
      <c r="L26" s="4">
        <f t="shared" si="4"/>
        <v>10.046235579167305</v>
      </c>
    </row>
    <row r="27" spans="1:12" s="1" customFormat="1" ht="15" customHeight="1">
      <c r="A27" s="74" t="s">
        <v>3</v>
      </c>
      <c r="B27" s="62" t="s">
        <v>17</v>
      </c>
      <c r="C27" s="63"/>
      <c r="D27" s="2">
        <f t="shared" si="0"/>
        <v>974</v>
      </c>
      <c r="E27" s="2">
        <v>1</v>
      </c>
      <c r="F27" s="3">
        <v>973</v>
      </c>
      <c r="G27" s="2">
        <f t="shared" si="1"/>
        <v>877</v>
      </c>
      <c r="H27" s="2">
        <v>1</v>
      </c>
      <c r="I27" s="3">
        <v>876</v>
      </c>
      <c r="J27" s="4">
        <f t="shared" si="2"/>
        <v>11.060433295324978</v>
      </c>
      <c r="K27" s="4">
        <f t="shared" si="3"/>
        <v>0</v>
      </c>
      <c r="L27" s="4">
        <f t="shared" si="4"/>
        <v>11.073059360730596</v>
      </c>
    </row>
    <row r="28" spans="1:12" s="1" customFormat="1" ht="15" customHeight="1">
      <c r="A28" s="65"/>
      <c r="B28" s="62" t="s">
        <v>18</v>
      </c>
      <c r="C28" s="63"/>
      <c r="D28" s="2">
        <f t="shared" si="0"/>
        <v>6926</v>
      </c>
      <c r="E28" s="2">
        <v>17</v>
      </c>
      <c r="F28" s="3">
        <v>6909</v>
      </c>
      <c r="G28" s="2">
        <f t="shared" si="1"/>
        <v>6567</v>
      </c>
      <c r="H28" s="2">
        <v>13</v>
      </c>
      <c r="I28" s="3">
        <v>6554</v>
      </c>
      <c r="J28" s="4">
        <f t="shared" si="2"/>
        <v>5.46672757728035</v>
      </c>
      <c r="K28" s="4">
        <f t="shared" si="3"/>
        <v>30.76923076923077</v>
      </c>
      <c r="L28" s="4">
        <f t="shared" si="4"/>
        <v>5.416539517851704</v>
      </c>
    </row>
    <row r="29" spans="1:12" s="1" customFormat="1" ht="15" customHeight="1">
      <c r="A29" s="65"/>
      <c r="B29" s="62" t="s">
        <v>19</v>
      </c>
      <c r="C29" s="63"/>
      <c r="D29" s="2">
        <f t="shared" si="0"/>
        <v>9218</v>
      </c>
      <c r="E29" s="2">
        <v>24</v>
      </c>
      <c r="F29" s="3">
        <v>9194</v>
      </c>
      <c r="G29" s="2">
        <f t="shared" si="1"/>
        <v>8887</v>
      </c>
      <c r="H29" s="2">
        <v>24</v>
      </c>
      <c r="I29" s="3">
        <v>8863</v>
      </c>
      <c r="J29" s="4">
        <f t="shared" si="2"/>
        <v>3.724541465061315</v>
      </c>
      <c r="K29" s="4">
        <f t="shared" si="3"/>
        <v>0</v>
      </c>
      <c r="L29" s="4">
        <f t="shared" si="4"/>
        <v>3.73462710143293</v>
      </c>
    </row>
    <row r="30" spans="1:12" s="1" customFormat="1" ht="15" customHeight="1">
      <c r="A30" s="65"/>
      <c r="B30" s="62" t="s">
        <v>20</v>
      </c>
      <c r="C30" s="63"/>
      <c r="D30" s="2">
        <f t="shared" si="0"/>
        <v>2527</v>
      </c>
      <c r="E30" s="2">
        <v>2</v>
      </c>
      <c r="F30" s="3">
        <v>2525</v>
      </c>
      <c r="G30" s="2">
        <f t="shared" si="1"/>
        <v>2465</v>
      </c>
      <c r="H30" s="2">
        <v>1</v>
      </c>
      <c r="I30" s="3">
        <v>2464</v>
      </c>
      <c r="J30" s="4">
        <f t="shared" si="2"/>
        <v>2.515212981744419</v>
      </c>
      <c r="K30" s="4">
        <f t="shared" si="3"/>
        <v>100</v>
      </c>
      <c r="L30" s="4">
        <f t="shared" si="4"/>
        <v>2.475649350649345</v>
      </c>
    </row>
    <row r="31" spans="1:12" s="1" customFormat="1" ht="15" customHeight="1">
      <c r="A31" s="65"/>
      <c r="B31" s="62" t="s">
        <v>21</v>
      </c>
      <c r="C31" s="63"/>
      <c r="D31" s="2">
        <f t="shared" si="0"/>
        <v>3733</v>
      </c>
      <c r="E31" s="2">
        <v>3</v>
      </c>
      <c r="F31" s="3">
        <v>3730</v>
      </c>
      <c r="G31" s="2">
        <f t="shared" si="1"/>
        <v>3228</v>
      </c>
      <c r="H31" s="2">
        <v>4</v>
      </c>
      <c r="I31" s="3">
        <v>3224</v>
      </c>
      <c r="J31" s="4">
        <f t="shared" si="2"/>
        <v>15.644361833952903</v>
      </c>
      <c r="K31" s="4">
        <f t="shared" si="3"/>
        <v>-25</v>
      </c>
      <c r="L31" s="4">
        <f t="shared" si="4"/>
        <v>15.694789081885862</v>
      </c>
    </row>
    <row r="32" spans="1:12" s="1" customFormat="1" ht="15" customHeight="1">
      <c r="A32" s="65"/>
      <c r="B32" s="62" t="s">
        <v>44</v>
      </c>
      <c r="C32" s="63"/>
      <c r="D32" s="2">
        <f t="shared" si="0"/>
        <v>1657</v>
      </c>
      <c r="E32" s="2">
        <v>12</v>
      </c>
      <c r="F32" s="3">
        <v>1645</v>
      </c>
      <c r="G32" s="2">
        <f t="shared" si="1"/>
        <v>1410</v>
      </c>
      <c r="H32" s="2">
        <v>14</v>
      </c>
      <c r="I32" s="3">
        <v>1396</v>
      </c>
      <c r="J32" s="4">
        <f t="shared" si="2"/>
        <v>17.517730496453908</v>
      </c>
      <c r="K32" s="4">
        <f t="shared" si="3"/>
        <v>-14.28571428571429</v>
      </c>
      <c r="L32" s="4">
        <f t="shared" si="4"/>
        <v>17.836676217765035</v>
      </c>
    </row>
    <row r="33" spans="1:12" s="1" customFormat="1" ht="15" customHeight="1">
      <c r="A33" s="65"/>
      <c r="B33" s="62" t="s">
        <v>22</v>
      </c>
      <c r="C33" s="63"/>
      <c r="D33" s="2">
        <f t="shared" si="0"/>
        <v>1638</v>
      </c>
      <c r="E33" s="2">
        <v>13</v>
      </c>
      <c r="F33" s="3">
        <v>1625</v>
      </c>
      <c r="G33" s="2">
        <f t="shared" si="1"/>
        <v>1401</v>
      </c>
      <c r="H33" s="2">
        <v>8</v>
      </c>
      <c r="I33" s="3">
        <v>1393</v>
      </c>
      <c r="J33" s="4">
        <f t="shared" si="2"/>
        <v>16.916488222698067</v>
      </c>
      <c r="K33" s="4">
        <f t="shared" si="3"/>
        <v>62.5</v>
      </c>
      <c r="L33" s="4">
        <f t="shared" si="4"/>
        <v>16.65470208183777</v>
      </c>
    </row>
    <row r="34" spans="1:12" s="1" customFormat="1" ht="15" customHeight="1">
      <c r="A34" s="65"/>
      <c r="B34" s="62" t="s">
        <v>79</v>
      </c>
      <c r="C34" s="63"/>
      <c r="D34" s="2">
        <f t="shared" si="0"/>
        <v>9703</v>
      </c>
      <c r="E34" s="2">
        <v>13</v>
      </c>
      <c r="F34" s="3">
        <v>9690</v>
      </c>
      <c r="G34" s="2">
        <f t="shared" si="1"/>
        <v>8845</v>
      </c>
      <c r="H34" s="2">
        <v>19</v>
      </c>
      <c r="I34" s="3">
        <v>8826</v>
      </c>
      <c r="J34" s="4">
        <f t="shared" si="2"/>
        <v>9.700395703787446</v>
      </c>
      <c r="K34" s="4">
        <f t="shared" si="3"/>
        <v>-31.57894736842105</v>
      </c>
      <c r="L34" s="4">
        <f t="shared" si="4"/>
        <v>9.789259007477913</v>
      </c>
    </row>
    <row r="35" spans="1:12" s="1" customFormat="1" ht="15" customHeight="1">
      <c r="A35" s="65"/>
      <c r="B35" s="62" t="s">
        <v>23</v>
      </c>
      <c r="C35" s="63"/>
      <c r="D35" s="2">
        <f t="shared" si="0"/>
        <v>1077</v>
      </c>
      <c r="E35" s="2">
        <v>2</v>
      </c>
      <c r="F35" s="3">
        <v>1075</v>
      </c>
      <c r="G35" s="2">
        <f t="shared" si="1"/>
        <v>1129</v>
      </c>
      <c r="H35" s="2">
        <v>4</v>
      </c>
      <c r="I35" s="3">
        <v>1125</v>
      </c>
      <c r="J35" s="4">
        <f t="shared" si="2"/>
        <v>-4.605845881310899</v>
      </c>
      <c r="K35" s="4">
        <f t="shared" si="3"/>
        <v>-50</v>
      </c>
      <c r="L35" s="4">
        <f t="shared" si="4"/>
        <v>-4.444444444444439</v>
      </c>
    </row>
    <row r="36" spans="1:12" s="1" customFormat="1" ht="15" customHeight="1">
      <c r="A36" s="65"/>
      <c r="B36" s="62" t="s">
        <v>24</v>
      </c>
      <c r="C36" s="63"/>
      <c r="D36" s="2">
        <f t="shared" si="0"/>
        <v>262</v>
      </c>
      <c r="E36" s="2">
        <v>0</v>
      </c>
      <c r="F36" s="3">
        <v>262</v>
      </c>
      <c r="G36" s="2">
        <f t="shared" si="1"/>
        <v>258</v>
      </c>
      <c r="H36" s="2">
        <v>0</v>
      </c>
      <c r="I36" s="3">
        <v>258</v>
      </c>
      <c r="J36" s="4">
        <f t="shared" si="2"/>
        <v>1.5503875968992276</v>
      </c>
      <c r="K36" s="4" t="str">
        <f t="shared" si="3"/>
        <v>-</v>
      </c>
      <c r="L36" s="4">
        <f t="shared" si="4"/>
        <v>1.5503875968992276</v>
      </c>
    </row>
    <row r="37" spans="1:12" s="1" customFormat="1" ht="15" customHeight="1">
      <c r="A37" s="65"/>
      <c r="B37" s="62" t="s">
        <v>25</v>
      </c>
      <c r="C37" s="63"/>
      <c r="D37" s="2">
        <f t="shared" si="0"/>
        <v>1458</v>
      </c>
      <c r="E37" s="2">
        <v>1</v>
      </c>
      <c r="F37" s="3">
        <v>1457</v>
      </c>
      <c r="G37" s="2">
        <f t="shared" si="1"/>
        <v>1280</v>
      </c>
      <c r="H37" s="2">
        <v>2</v>
      </c>
      <c r="I37" s="3">
        <v>1278</v>
      </c>
      <c r="J37" s="4">
        <f t="shared" si="2"/>
        <v>13.906250000000009</v>
      </c>
      <c r="K37" s="4">
        <f t="shared" si="3"/>
        <v>-50</v>
      </c>
      <c r="L37" s="4">
        <f t="shared" si="4"/>
        <v>14.006259780907659</v>
      </c>
    </row>
    <row r="38" spans="1:12" s="1" customFormat="1" ht="15" customHeight="1">
      <c r="A38" s="65"/>
      <c r="B38" s="62" t="s">
        <v>80</v>
      </c>
      <c r="C38" s="63"/>
      <c r="D38" s="2">
        <f t="shared" si="0"/>
        <v>1038</v>
      </c>
      <c r="E38" s="2">
        <v>0</v>
      </c>
      <c r="F38" s="3">
        <v>1038</v>
      </c>
      <c r="G38" s="2">
        <f t="shared" si="1"/>
        <v>1008</v>
      </c>
      <c r="H38" s="2">
        <v>0</v>
      </c>
      <c r="I38" s="3">
        <v>1008</v>
      </c>
      <c r="J38" s="4">
        <f t="shared" si="2"/>
        <v>2.9761904761904656</v>
      </c>
      <c r="K38" s="4" t="str">
        <f t="shared" si="3"/>
        <v>-</v>
      </c>
      <c r="L38" s="4">
        <f t="shared" si="4"/>
        <v>2.9761904761904656</v>
      </c>
    </row>
    <row r="39" spans="1:12" s="1" customFormat="1" ht="15" customHeight="1">
      <c r="A39" s="65"/>
      <c r="B39" s="62" t="s">
        <v>26</v>
      </c>
      <c r="C39" s="63"/>
      <c r="D39" s="2">
        <f t="shared" si="0"/>
        <v>7289</v>
      </c>
      <c r="E39" s="2">
        <v>9</v>
      </c>
      <c r="F39" s="3">
        <v>7280</v>
      </c>
      <c r="G39" s="2">
        <f t="shared" si="1"/>
        <v>6668</v>
      </c>
      <c r="H39" s="2">
        <v>6</v>
      </c>
      <c r="I39" s="3">
        <v>6662</v>
      </c>
      <c r="J39" s="4">
        <f t="shared" si="2"/>
        <v>9.313137372525503</v>
      </c>
      <c r="K39" s="4">
        <f t="shared" si="3"/>
        <v>50</v>
      </c>
      <c r="L39" s="4">
        <f t="shared" si="4"/>
        <v>9.276493545481834</v>
      </c>
    </row>
    <row r="40" spans="1:12" s="1" customFormat="1" ht="15" customHeight="1">
      <c r="A40" s="66"/>
      <c r="B40" s="62" t="s">
        <v>27</v>
      </c>
      <c r="C40" s="63"/>
      <c r="D40" s="2">
        <f t="shared" si="0"/>
        <v>47500</v>
      </c>
      <c r="E40" s="2">
        <v>97</v>
      </c>
      <c r="F40" s="3">
        <v>47403</v>
      </c>
      <c r="G40" s="2">
        <f t="shared" si="1"/>
        <v>44023</v>
      </c>
      <c r="H40" s="2">
        <v>96</v>
      </c>
      <c r="I40" s="3">
        <v>43927</v>
      </c>
      <c r="J40" s="4">
        <f t="shared" si="2"/>
        <v>7.898144151920583</v>
      </c>
      <c r="K40" s="4">
        <f t="shared" si="3"/>
        <v>1.041666666666674</v>
      </c>
      <c r="L40" s="4">
        <f t="shared" si="4"/>
        <v>7.913128599722263</v>
      </c>
    </row>
    <row r="41" spans="1:12" s="1" customFormat="1" ht="15" customHeight="1">
      <c r="A41" s="74" t="s">
        <v>4</v>
      </c>
      <c r="B41" s="62" t="s">
        <v>28</v>
      </c>
      <c r="C41" s="63"/>
      <c r="D41" s="2">
        <f t="shared" si="0"/>
        <v>14238</v>
      </c>
      <c r="E41" s="2">
        <v>67</v>
      </c>
      <c r="F41" s="3">
        <v>14171</v>
      </c>
      <c r="G41" s="2">
        <f t="shared" si="1"/>
        <v>13259</v>
      </c>
      <c r="H41" s="2">
        <v>65</v>
      </c>
      <c r="I41" s="3">
        <v>13194</v>
      </c>
      <c r="J41" s="4">
        <f t="shared" si="2"/>
        <v>7.3836639263896275</v>
      </c>
      <c r="K41" s="4">
        <f t="shared" si="3"/>
        <v>3.076923076923066</v>
      </c>
      <c r="L41" s="4">
        <f t="shared" si="4"/>
        <v>7.404881006518105</v>
      </c>
    </row>
    <row r="42" spans="1:12" s="1" customFormat="1" ht="15" customHeight="1">
      <c r="A42" s="65"/>
      <c r="B42" s="62" t="s">
        <v>29</v>
      </c>
      <c r="C42" s="63"/>
      <c r="D42" s="2">
        <f t="shared" si="0"/>
        <v>2547</v>
      </c>
      <c r="E42" s="2">
        <v>5</v>
      </c>
      <c r="F42" s="3">
        <v>2542</v>
      </c>
      <c r="G42" s="2">
        <f t="shared" si="1"/>
        <v>2259</v>
      </c>
      <c r="H42" s="2">
        <v>9</v>
      </c>
      <c r="I42" s="3">
        <v>2250</v>
      </c>
      <c r="J42" s="4">
        <f t="shared" si="2"/>
        <v>12.749003984063755</v>
      </c>
      <c r="K42" s="4">
        <f t="shared" si="3"/>
        <v>-44.44444444444444</v>
      </c>
      <c r="L42" s="4">
        <f t="shared" si="4"/>
        <v>12.977777777777778</v>
      </c>
    </row>
    <row r="43" spans="1:12" s="1" customFormat="1" ht="15" customHeight="1">
      <c r="A43" s="65"/>
      <c r="B43" s="62" t="s">
        <v>30</v>
      </c>
      <c r="C43" s="63"/>
      <c r="D43" s="2">
        <f t="shared" si="0"/>
        <v>547</v>
      </c>
      <c r="E43" s="2">
        <v>5</v>
      </c>
      <c r="F43" s="3">
        <v>542</v>
      </c>
      <c r="G43" s="2">
        <f t="shared" si="1"/>
        <v>345</v>
      </c>
      <c r="H43" s="2">
        <v>3</v>
      </c>
      <c r="I43" s="3">
        <v>342</v>
      </c>
      <c r="J43" s="4">
        <f t="shared" si="2"/>
        <v>58.550724637681164</v>
      </c>
      <c r="K43" s="4">
        <f t="shared" si="3"/>
        <v>66.66666666666667</v>
      </c>
      <c r="L43" s="4">
        <f t="shared" si="4"/>
        <v>58.47953216374269</v>
      </c>
    </row>
    <row r="44" spans="1:12" s="1" customFormat="1" ht="15" customHeight="1">
      <c r="A44" s="66"/>
      <c r="B44" s="62" t="s">
        <v>31</v>
      </c>
      <c r="C44" s="63"/>
      <c r="D44" s="2">
        <f t="shared" si="0"/>
        <v>17332</v>
      </c>
      <c r="E44" s="2">
        <v>77</v>
      </c>
      <c r="F44" s="3">
        <v>17255</v>
      </c>
      <c r="G44" s="2">
        <f t="shared" si="1"/>
        <v>15863</v>
      </c>
      <c r="H44" s="2">
        <v>77</v>
      </c>
      <c r="I44" s="3">
        <v>15786</v>
      </c>
      <c r="J44" s="4">
        <f t="shared" si="2"/>
        <v>9.260543402887222</v>
      </c>
      <c r="K44" s="4">
        <f t="shared" si="3"/>
        <v>0</v>
      </c>
      <c r="L44" s="4">
        <f t="shared" si="4"/>
        <v>9.305713923729897</v>
      </c>
    </row>
    <row r="45" spans="1:12" s="1" customFormat="1" ht="24.75" customHeight="1">
      <c r="A45" s="74" t="s">
        <v>5</v>
      </c>
      <c r="B45" s="62" t="s">
        <v>32</v>
      </c>
      <c r="C45" s="63"/>
      <c r="D45" s="2">
        <f t="shared" si="0"/>
        <v>1075</v>
      </c>
      <c r="E45" s="2">
        <v>13</v>
      </c>
      <c r="F45" s="3">
        <v>1062</v>
      </c>
      <c r="G45" s="2">
        <f t="shared" si="1"/>
        <v>967</v>
      </c>
      <c r="H45" s="2">
        <v>11</v>
      </c>
      <c r="I45" s="3">
        <v>956</v>
      </c>
      <c r="J45" s="4">
        <f t="shared" si="2"/>
        <v>11.168562564632879</v>
      </c>
      <c r="K45" s="4">
        <f t="shared" si="3"/>
        <v>18.181818181818187</v>
      </c>
      <c r="L45" s="4">
        <f t="shared" si="4"/>
        <v>11.087866108786603</v>
      </c>
    </row>
    <row r="46" spans="1:12" s="1" customFormat="1" ht="24.75" customHeight="1">
      <c r="A46" s="65"/>
      <c r="B46" s="62" t="s">
        <v>33</v>
      </c>
      <c r="C46" s="63"/>
      <c r="D46" s="2">
        <f t="shared" si="0"/>
        <v>732</v>
      </c>
      <c r="E46" s="2">
        <v>4</v>
      </c>
      <c r="F46" s="3">
        <v>728</v>
      </c>
      <c r="G46" s="2">
        <f t="shared" si="1"/>
        <v>732</v>
      </c>
      <c r="H46" s="2">
        <v>9</v>
      </c>
      <c r="I46" s="3">
        <v>723</v>
      </c>
      <c r="J46" s="4">
        <f t="shared" si="2"/>
        <v>0</v>
      </c>
      <c r="K46" s="4">
        <f t="shared" si="3"/>
        <v>-55.55555555555556</v>
      </c>
      <c r="L46" s="4">
        <f t="shared" si="4"/>
        <v>0.6915629322268302</v>
      </c>
    </row>
    <row r="47" spans="1:12" s="1" customFormat="1" ht="19.5" customHeight="1">
      <c r="A47" s="66"/>
      <c r="B47" s="68" t="s">
        <v>34</v>
      </c>
      <c r="C47" s="61"/>
      <c r="D47" s="2">
        <f t="shared" si="0"/>
        <v>1807</v>
      </c>
      <c r="E47" s="2">
        <v>17</v>
      </c>
      <c r="F47" s="3">
        <v>1790</v>
      </c>
      <c r="G47" s="2">
        <f t="shared" si="1"/>
        <v>1699</v>
      </c>
      <c r="H47" s="2">
        <v>20</v>
      </c>
      <c r="I47" s="3">
        <v>1679</v>
      </c>
      <c r="J47" s="4">
        <f t="shared" si="2"/>
        <v>6.356680400235426</v>
      </c>
      <c r="K47" s="4">
        <f t="shared" si="3"/>
        <v>-15.000000000000002</v>
      </c>
      <c r="L47" s="4">
        <f t="shared" si="4"/>
        <v>6.611078022632522</v>
      </c>
    </row>
    <row r="48" spans="1:12" s="1" customFormat="1" ht="15" customHeight="1">
      <c r="A48" s="5"/>
      <c r="B48" s="60" t="s">
        <v>35</v>
      </c>
      <c r="C48" s="61"/>
      <c r="D48" s="2">
        <f t="shared" si="0"/>
        <v>226</v>
      </c>
      <c r="E48" s="2">
        <v>111</v>
      </c>
      <c r="F48" s="7">
        <v>115</v>
      </c>
      <c r="G48" s="8">
        <f t="shared" si="1"/>
        <v>992</v>
      </c>
      <c r="H48" s="8">
        <v>247</v>
      </c>
      <c r="I48" s="7">
        <v>745</v>
      </c>
      <c r="J48" s="9">
        <f t="shared" si="2"/>
        <v>-77.21774193548387</v>
      </c>
      <c r="K48" s="9">
        <f t="shared" si="3"/>
        <v>-55.06072874493927</v>
      </c>
      <c r="L48" s="9">
        <f t="shared" si="4"/>
        <v>-84.56375838926175</v>
      </c>
    </row>
    <row r="49" spans="1:12" s="1" customFormat="1" ht="15" customHeight="1">
      <c r="A49" s="10"/>
      <c r="B49" s="67" t="s">
        <v>36</v>
      </c>
      <c r="C49" s="63"/>
      <c r="D49" s="2">
        <f t="shared" si="0"/>
        <v>1612310</v>
      </c>
      <c r="E49" s="2">
        <v>656121</v>
      </c>
      <c r="F49" s="3">
        <v>956189</v>
      </c>
      <c r="G49" s="2">
        <f t="shared" si="1"/>
        <v>1786085</v>
      </c>
      <c r="H49" s="2">
        <v>959871</v>
      </c>
      <c r="I49" s="3">
        <v>826214</v>
      </c>
      <c r="J49" s="4">
        <f t="shared" si="2"/>
        <v>-9.729380180674497</v>
      </c>
      <c r="K49" s="4">
        <f t="shared" si="3"/>
        <v>-31.644877280384552</v>
      </c>
      <c r="L49" s="4">
        <f t="shared" si="4"/>
        <v>15.731396466290825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23:C23"/>
    <mergeCell ref="B25:C25"/>
    <mergeCell ref="B26:C26"/>
    <mergeCell ref="B27:C27"/>
    <mergeCell ref="B36:C36"/>
    <mergeCell ref="B37:C37"/>
    <mergeCell ref="B32:C32"/>
    <mergeCell ref="B33:C33"/>
    <mergeCell ref="B34:C34"/>
    <mergeCell ref="B35:C35"/>
    <mergeCell ref="B24:C24"/>
    <mergeCell ref="A45:A47"/>
    <mergeCell ref="A41:A44"/>
    <mergeCell ref="A20:A26"/>
    <mergeCell ref="A27:A40"/>
    <mergeCell ref="B43:C43"/>
    <mergeCell ref="B28:C28"/>
    <mergeCell ref="B29:C29"/>
    <mergeCell ref="B30:C30"/>
    <mergeCell ref="B31:C31"/>
    <mergeCell ref="A1:L1"/>
    <mergeCell ref="A2:C3"/>
    <mergeCell ref="G2:I2"/>
    <mergeCell ref="J2:L2"/>
    <mergeCell ref="D2:F2"/>
    <mergeCell ref="B4:C4"/>
    <mergeCell ref="A4:A19"/>
    <mergeCell ref="B5:C5"/>
    <mergeCell ref="B6:C6"/>
    <mergeCell ref="B19:C19"/>
    <mergeCell ref="B49:C49"/>
    <mergeCell ref="B38:C38"/>
    <mergeCell ref="B39:C39"/>
    <mergeCell ref="B40:C40"/>
    <mergeCell ref="B41:C41"/>
    <mergeCell ref="B47:C47"/>
    <mergeCell ref="B42:C42"/>
    <mergeCell ref="B46:C46"/>
    <mergeCell ref="B44:C44"/>
    <mergeCell ref="B48:C48"/>
    <mergeCell ref="B45:C45"/>
    <mergeCell ref="B7:C7"/>
    <mergeCell ref="B10:B17"/>
    <mergeCell ref="B9:C9"/>
    <mergeCell ref="B8:C8"/>
    <mergeCell ref="B18:C18"/>
    <mergeCell ref="B20:C20"/>
    <mergeCell ref="B21:C21"/>
    <mergeCell ref="B22:C22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7" t="str">
        <f>Sheet3!A1</f>
        <v>表1-3  106年1至2月來臺旅客人數及成長率－按居住地分
Table 1-3 Visitor Arrivals by Residence,
 January-February,2017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>
      <c r="A2" s="78" t="str">
        <f>Sheet3!A2</f>
        <v>居住地
Residence</v>
      </c>
      <c r="B2" s="78"/>
      <c r="C2" s="79"/>
      <c r="D2" s="82" t="str">
        <f>Sheet3!D2</f>
        <v>106年1至2月 Jan.-Feb., 2017</v>
      </c>
      <c r="E2" s="82"/>
      <c r="F2" s="82"/>
      <c r="G2" s="82" t="str">
        <f>Sheet3!G2</f>
        <v>105年1至2月 Jan.-Feb.,2016</v>
      </c>
      <c r="H2" s="82"/>
      <c r="I2" s="82"/>
      <c r="J2" s="82" t="str">
        <f>Sheet3!J2</f>
        <v>比較 Change +-%</v>
      </c>
      <c r="K2" s="82"/>
      <c r="L2" s="83"/>
    </row>
    <row r="3" spans="1:12" s="1" customFormat="1" ht="48" customHeight="1">
      <c r="A3" s="80"/>
      <c r="B3" s="80"/>
      <c r="C3" s="81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1445645</v>
      </c>
      <c r="E4" s="18">
        <f>Sheet3!E19</f>
        <v>655032</v>
      </c>
      <c r="F4" s="18">
        <f>Sheet3!F19</f>
        <v>790613</v>
      </c>
      <c r="G4" s="17">
        <f aca="true" t="shared" si="1" ref="G4:G49">H4+I4</f>
        <v>1632799</v>
      </c>
      <c r="H4" s="18">
        <f>Sheet3!H19</f>
        <v>958696</v>
      </c>
      <c r="I4" s="18">
        <f>Sheet3!I19</f>
        <v>674103</v>
      </c>
      <c r="J4" s="19">
        <f aca="true" t="shared" si="2" ref="J4:J49">IF(G4=0,"-",((D4/G4)-1)*100)</f>
        <v>-11.462157926358362</v>
      </c>
      <c r="K4" s="20">
        <f aca="true" t="shared" si="3" ref="K4:K49">IF(H4=0,"-",((E4/H4)-1)*100)</f>
        <v>-31.674691455894255</v>
      </c>
      <c r="L4" s="20">
        <f aca="true" t="shared" si="4" ref="L4:L49">IF(I4=0,"-",((F4/I4)-1)*100)</f>
        <v>17.283708869416103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218226</v>
      </c>
      <c r="E5" s="26">
        <f>Sheet3!E4</f>
        <v>200471</v>
      </c>
      <c r="F5" s="26">
        <f>Sheet3!F4</f>
        <v>17755</v>
      </c>
      <c r="G5" s="25">
        <f t="shared" si="1"/>
        <v>207879</v>
      </c>
      <c r="H5" s="26">
        <f>Sheet3!H4</f>
        <v>191121</v>
      </c>
      <c r="I5" s="26">
        <f>Sheet3!I4</f>
        <v>16758</v>
      </c>
      <c r="J5" s="27">
        <f t="shared" si="2"/>
        <v>4.977414746078246</v>
      </c>
      <c r="K5" s="28">
        <f t="shared" si="3"/>
        <v>4.892188718141921</v>
      </c>
      <c r="L5" s="28">
        <f t="shared" si="4"/>
        <v>5.949397302780768</v>
      </c>
    </row>
    <row r="6" spans="1:12" s="1" customFormat="1" ht="15" customHeight="1">
      <c r="A6" s="23"/>
      <c r="B6" s="75" t="s">
        <v>46</v>
      </c>
      <c r="C6" s="76"/>
      <c r="D6" s="25">
        <f t="shared" si="0"/>
        <v>457976</v>
      </c>
      <c r="E6" s="26">
        <f>Sheet3!E5</f>
        <v>452348</v>
      </c>
      <c r="F6" s="26">
        <f>Sheet3!F5</f>
        <v>5628</v>
      </c>
      <c r="G6" s="25">
        <f t="shared" si="1"/>
        <v>771716</v>
      </c>
      <c r="H6" s="26">
        <f>Sheet3!H5</f>
        <v>765600</v>
      </c>
      <c r="I6" s="26">
        <f>Sheet3!I5</f>
        <v>6116</v>
      </c>
      <c r="J6" s="27">
        <f>IF(G6=0,"-",((D6/G6)-1)*100)</f>
        <v>-40.65485230317889</v>
      </c>
      <c r="K6" s="28">
        <f>IF(H6=0,"-",((E6/H6)-1)*100)</f>
        <v>-40.91588296760711</v>
      </c>
      <c r="L6" s="28">
        <f>IF(I6=0,"-",((F6/I6)-1)*100)</f>
        <v>-7.979071288423811</v>
      </c>
    </row>
    <row r="7" spans="1:12" s="1" customFormat="1" ht="15" customHeight="1">
      <c r="A7" s="23"/>
      <c r="B7" s="75" t="s">
        <v>6</v>
      </c>
      <c r="C7" s="76"/>
      <c r="D7" s="25">
        <f t="shared" si="0"/>
        <v>277511</v>
      </c>
      <c r="E7" s="26">
        <f>Sheet3!E6</f>
        <v>235</v>
      </c>
      <c r="F7" s="26">
        <f>Sheet3!F6</f>
        <v>277276</v>
      </c>
      <c r="G7" s="25">
        <f t="shared" si="1"/>
        <v>276060</v>
      </c>
      <c r="H7" s="26">
        <f>Sheet3!H6</f>
        <v>234</v>
      </c>
      <c r="I7" s="26">
        <f>Sheet3!I6</f>
        <v>275826</v>
      </c>
      <c r="J7" s="27">
        <f t="shared" si="2"/>
        <v>0.5256103745562513</v>
      </c>
      <c r="K7" s="28">
        <f t="shared" si="3"/>
        <v>0.42735042735042583</v>
      </c>
      <c r="L7" s="28">
        <f t="shared" si="4"/>
        <v>0.5256937344557899</v>
      </c>
    </row>
    <row r="8" spans="1:12" s="1" customFormat="1" ht="15" customHeight="1">
      <c r="A8" s="23"/>
      <c r="B8" s="75" t="s">
        <v>65</v>
      </c>
      <c r="C8" s="76"/>
      <c r="D8" s="25">
        <f t="shared" si="0"/>
        <v>206881</v>
      </c>
      <c r="E8" s="26">
        <f>Sheet3!E7</f>
        <v>503</v>
      </c>
      <c r="F8" s="26">
        <f>Sheet3!F7</f>
        <v>206378</v>
      </c>
      <c r="G8" s="25">
        <f t="shared" si="1"/>
        <v>162047</v>
      </c>
      <c r="H8" s="26">
        <f>Sheet3!H7</f>
        <v>529</v>
      </c>
      <c r="I8" s="26">
        <f>Sheet3!I7</f>
        <v>161518</v>
      </c>
      <c r="J8" s="27">
        <f t="shared" si="2"/>
        <v>27.667281714564297</v>
      </c>
      <c r="K8" s="28">
        <f t="shared" si="3"/>
        <v>-4.914933837429114</v>
      </c>
      <c r="L8" s="28">
        <f t="shared" si="4"/>
        <v>27.77399422974529</v>
      </c>
    </row>
    <row r="9" spans="1:12" s="1" customFormat="1" ht="15" customHeight="1">
      <c r="A9" s="23"/>
      <c r="B9" s="75" t="s">
        <v>7</v>
      </c>
      <c r="C9" s="76"/>
      <c r="D9" s="25">
        <f t="shared" si="0"/>
        <v>5136</v>
      </c>
      <c r="E9" s="26">
        <f>Sheet3!E8</f>
        <v>8</v>
      </c>
      <c r="F9" s="26">
        <f>Sheet3!F8</f>
        <v>5128</v>
      </c>
      <c r="G9" s="25">
        <f t="shared" si="1"/>
        <v>4891</v>
      </c>
      <c r="H9" s="26">
        <f>Sheet3!H8</f>
        <v>3</v>
      </c>
      <c r="I9" s="26">
        <f>Sheet3!I8</f>
        <v>4888</v>
      </c>
      <c r="J9" s="27">
        <f t="shared" si="2"/>
        <v>5.009200572480066</v>
      </c>
      <c r="K9" s="28">
        <f t="shared" si="3"/>
        <v>166.66666666666666</v>
      </c>
      <c r="L9" s="28">
        <f t="shared" si="4"/>
        <v>4.909983633387882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2691</v>
      </c>
      <c r="E10" s="26">
        <f>Sheet3!E9</f>
        <v>11</v>
      </c>
      <c r="F10" s="26">
        <f>Sheet3!F9</f>
        <v>2680</v>
      </c>
      <c r="G10" s="25">
        <f t="shared" si="1"/>
        <v>2769</v>
      </c>
      <c r="H10" s="26">
        <f>Sheet3!H9</f>
        <v>16</v>
      </c>
      <c r="I10" s="26">
        <f>Sheet3!I9</f>
        <v>2753</v>
      </c>
      <c r="J10" s="27">
        <f t="shared" si="2"/>
        <v>-2.8169014084507005</v>
      </c>
      <c r="K10" s="28">
        <f t="shared" si="3"/>
        <v>-31.25</v>
      </c>
      <c r="L10" s="28">
        <f t="shared" si="4"/>
        <v>-2.6516527424627734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275534</v>
      </c>
      <c r="E11" s="26">
        <f>Sheet3!E17</f>
        <v>1446</v>
      </c>
      <c r="F11" s="26">
        <f>Sheet3!F17</f>
        <v>274088</v>
      </c>
      <c r="G11" s="25">
        <f t="shared" si="1"/>
        <v>205899</v>
      </c>
      <c r="H11" s="26">
        <f>Sheet3!H17</f>
        <v>1186</v>
      </c>
      <c r="I11" s="26">
        <f>Sheet3!I17</f>
        <v>204713</v>
      </c>
      <c r="J11" s="27">
        <f t="shared" si="2"/>
        <v>33.819979698784365</v>
      </c>
      <c r="K11" s="28">
        <f t="shared" si="3"/>
        <v>21.92242833052276</v>
      </c>
      <c r="L11" s="28">
        <f t="shared" si="4"/>
        <v>33.888907885674094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74310</v>
      </c>
      <c r="E12" s="26">
        <f>Sheet3!E10</f>
        <v>167</v>
      </c>
      <c r="F12" s="26">
        <f>Sheet3!F10</f>
        <v>74143</v>
      </c>
      <c r="G12" s="25">
        <f t="shared" si="1"/>
        <v>62323</v>
      </c>
      <c r="H12" s="26">
        <f>Sheet3!H10</f>
        <v>150</v>
      </c>
      <c r="I12" s="26">
        <f>Sheet3!I10</f>
        <v>62173</v>
      </c>
      <c r="J12" s="27">
        <f t="shared" si="2"/>
        <v>19.233669752739768</v>
      </c>
      <c r="K12" s="28">
        <f t="shared" si="3"/>
        <v>11.333333333333329</v>
      </c>
      <c r="L12" s="28">
        <f t="shared" si="4"/>
        <v>19.25273028485033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50921</v>
      </c>
      <c r="E13" s="26">
        <f>Sheet3!E11</f>
        <v>63</v>
      </c>
      <c r="F13" s="26">
        <f>Sheet3!F11</f>
        <v>50858</v>
      </c>
      <c r="G13" s="25">
        <f t="shared" si="1"/>
        <v>45638</v>
      </c>
      <c r="H13" s="26">
        <f>Sheet3!H11</f>
        <v>64</v>
      </c>
      <c r="I13" s="26">
        <f>Sheet3!I11</f>
        <v>45574</v>
      </c>
      <c r="J13" s="27">
        <f t="shared" si="2"/>
        <v>11.575879749331698</v>
      </c>
      <c r="K13" s="28">
        <f t="shared" si="3"/>
        <v>-1.5625</v>
      </c>
      <c r="L13" s="28">
        <f t="shared" si="4"/>
        <v>11.594330100495887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27809</v>
      </c>
      <c r="E14" s="26">
        <f>Sheet3!E12</f>
        <v>81</v>
      </c>
      <c r="F14" s="26">
        <f>Sheet3!F12</f>
        <v>27728</v>
      </c>
      <c r="G14" s="25">
        <f t="shared" si="1"/>
        <v>27959</v>
      </c>
      <c r="H14" s="26">
        <f>Sheet3!H12</f>
        <v>86</v>
      </c>
      <c r="I14" s="26">
        <f>Sheet3!I12</f>
        <v>27873</v>
      </c>
      <c r="J14" s="27">
        <f t="shared" si="2"/>
        <v>-0.5364998748166983</v>
      </c>
      <c r="K14" s="28">
        <f t="shared" si="3"/>
        <v>-5.813953488372093</v>
      </c>
      <c r="L14" s="28">
        <f t="shared" si="4"/>
        <v>-0.5202166971621236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33690</v>
      </c>
      <c r="E15" s="26">
        <f>Sheet3!E13</f>
        <v>392</v>
      </c>
      <c r="F15" s="26">
        <f>Sheet3!F13</f>
        <v>33298</v>
      </c>
      <c r="G15" s="25">
        <f t="shared" si="1"/>
        <v>22867</v>
      </c>
      <c r="H15" s="26">
        <f>Sheet3!H13</f>
        <v>313</v>
      </c>
      <c r="I15" s="26">
        <f>Sheet3!I13</f>
        <v>22554</v>
      </c>
      <c r="J15" s="27">
        <f t="shared" si="2"/>
        <v>47.330213845279225</v>
      </c>
      <c r="K15" s="28">
        <f t="shared" si="3"/>
        <v>25.239616613418537</v>
      </c>
      <c r="L15" s="28">
        <f t="shared" si="4"/>
        <v>47.636782832313564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38722</v>
      </c>
      <c r="E16" s="26">
        <f>Sheet3!E14</f>
        <v>69</v>
      </c>
      <c r="F16" s="26">
        <f>Sheet3!F14</f>
        <v>38653</v>
      </c>
      <c r="G16" s="25">
        <f t="shared" si="1"/>
        <v>20186</v>
      </c>
      <c r="H16" s="26">
        <f>Sheet3!H14</f>
        <v>93</v>
      </c>
      <c r="I16" s="26">
        <f>Sheet3!I14</f>
        <v>20093</v>
      </c>
      <c r="J16" s="27">
        <f t="shared" si="2"/>
        <v>91.82601803229961</v>
      </c>
      <c r="K16" s="28">
        <f t="shared" si="3"/>
        <v>-25.806451612903224</v>
      </c>
      <c r="L16" s="28">
        <f t="shared" si="4"/>
        <v>92.370477280645</v>
      </c>
    </row>
    <row r="17" spans="1:12" s="1" customFormat="1" ht="15" customHeight="1">
      <c r="A17" s="23"/>
      <c r="B17" s="30"/>
      <c r="C17" s="24" t="s">
        <v>62</v>
      </c>
      <c r="D17" s="25">
        <f>E17+F17</f>
        <v>47343</v>
      </c>
      <c r="E17" s="26">
        <f>Sheet3!E15</f>
        <v>627</v>
      </c>
      <c r="F17" s="26">
        <f>Sheet3!F15</f>
        <v>46716</v>
      </c>
      <c r="G17" s="25">
        <f>H17+I17</f>
        <v>24807</v>
      </c>
      <c r="H17" s="26">
        <f>Sheet3!H15</f>
        <v>402</v>
      </c>
      <c r="I17" s="26">
        <f>Sheet3!I15</f>
        <v>24405</v>
      </c>
      <c r="J17" s="27">
        <f>IF(G17=0,"-",((D17/G17)-1)*100)</f>
        <v>90.84532591607208</v>
      </c>
      <c r="K17" s="28">
        <f>IF(H17=0,"-",((E17/H17)-1)*100)</f>
        <v>55.970149253731336</v>
      </c>
      <c r="L17" s="28">
        <f>IF(I17=0,"-",((F17/I17)-1)*100)</f>
        <v>91.41979102642901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2739</v>
      </c>
      <c r="E18" s="26">
        <f>Sheet3!E16</f>
        <v>47</v>
      </c>
      <c r="F18" s="26">
        <f>Sheet3!F16</f>
        <v>2692</v>
      </c>
      <c r="G18" s="25">
        <f t="shared" si="1"/>
        <v>2119</v>
      </c>
      <c r="H18" s="26">
        <f>Sheet3!H16</f>
        <v>78</v>
      </c>
      <c r="I18" s="26">
        <f>Sheet3!I16</f>
        <v>2041</v>
      </c>
      <c r="J18" s="27">
        <f t="shared" si="2"/>
        <v>29.259084473808407</v>
      </c>
      <c r="K18" s="28">
        <f t="shared" si="3"/>
        <v>-39.743589743589745</v>
      </c>
      <c r="L18" s="28">
        <f t="shared" si="4"/>
        <v>31.896129348358638</v>
      </c>
    </row>
    <row r="19" spans="1:12" s="1" customFormat="1" ht="15" customHeight="1">
      <c r="A19" s="32"/>
      <c r="B19" s="84" t="s">
        <v>53</v>
      </c>
      <c r="C19" s="85"/>
      <c r="D19" s="33">
        <f t="shared" si="0"/>
        <v>1690</v>
      </c>
      <c r="E19" s="26">
        <f>Sheet3!E18</f>
        <v>10</v>
      </c>
      <c r="F19" s="26">
        <f>Sheet3!F18</f>
        <v>1680</v>
      </c>
      <c r="G19" s="33">
        <f t="shared" si="1"/>
        <v>1538</v>
      </c>
      <c r="H19" s="26">
        <f>Sheet3!H18</f>
        <v>7</v>
      </c>
      <c r="I19" s="26">
        <f>Sheet3!I18</f>
        <v>1531</v>
      </c>
      <c r="J19" s="34">
        <f t="shared" si="2"/>
        <v>9.88296488946685</v>
      </c>
      <c r="K19" s="35">
        <f t="shared" si="3"/>
        <v>42.85714285714286</v>
      </c>
      <c r="L19" s="35">
        <f t="shared" si="4"/>
        <v>9.732201175702148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99800</v>
      </c>
      <c r="E20" s="18">
        <f>Sheet3!E26</f>
        <v>787</v>
      </c>
      <c r="F20" s="18">
        <f>Sheet3!F26</f>
        <v>99013</v>
      </c>
      <c r="G20" s="17">
        <f t="shared" si="1"/>
        <v>90709</v>
      </c>
      <c r="H20" s="18">
        <f>Sheet3!H26</f>
        <v>735</v>
      </c>
      <c r="I20" s="18">
        <f>Sheet3!I26</f>
        <v>89974</v>
      </c>
      <c r="J20" s="19">
        <f t="shared" si="2"/>
        <v>10.022158771455981</v>
      </c>
      <c r="K20" s="20">
        <f t="shared" si="3"/>
        <v>7.0748299319727925</v>
      </c>
      <c r="L20" s="20">
        <f t="shared" si="4"/>
        <v>10.046235579167305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16762</v>
      </c>
      <c r="E21" s="26">
        <f>Sheet3!E20</f>
        <v>40</v>
      </c>
      <c r="F21" s="26">
        <f>Sheet3!F20</f>
        <v>16722</v>
      </c>
      <c r="G21" s="25">
        <f t="shared" si="1"/>
        <v>15208</v>
      </c>
      <c r="H21" s="26">
        <f>Sheet3!H20</f>
        <v>58</v>
      </c>
      <c r="I21" s="26">
        <f>Sheet3!I20</f>
        <v>15150</v>
      </c>
      <c r="J21" s="27">
        <f t="shared" si="2"/>
        <v>10.218306154655444</v>
      </c>
      <c r="K21" s="28">
        <f t="shared" si="3"/>
        <v>-31.034482758620683</v>
      </c>
      <c r="L21" s="28">
        <f t="shared" si="4"/>
        <v>10.376237623762385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79715</v>
      </c>
      <c r="E22" s="26">
        <f>Sheet3!E21</f>
        <v>611</v>
      </c>
      <c r="F22" s="26">
        <f>Sheet3!F21</f>
        <v>79104</v>
      </c>
      <c r="G22" s="25">
        <f t="shared" si="1"/>
        <v>72399</v>
      </c>
      <c r="H22" s="26">
        <f>Sheet3!H21</f>
        <v>554</v>
      </c>
      <c r="I22" s="26">
        <f>Sheet3!I21</f>
        <v>71845</v>
      </c>
      <c r="J22" s="27">
        <f t="shared" si="2"/>
        <v>10.105111949060074</v>
      </c>
      <c r="K22" s="28">
        <f t="shared" si="3"/>
        <v>10.288808664259918</v>
      </c>
      <c r="L22" s="28">
        <f t="shared" si="4"/>
        <v>10.103695455494478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461</v>
      </c>
      <c r="E23" s="26">
        <f>Sheet3!E22</f>
        <v>0</v>
      </c>
      <c r="F23" s="26">
        <f>Sheet3!F22</f>
        <v>461</v>
      </c>
      <c r="G23" s="25">
        <f t="shared" si="1"/>
        <v>419</v>
      </c>
      <c r="H23" s="26">
        <f>Sheet3!H22</f>
        <v>2</v>
      </c>
      <c r="I23" s="26">
        <f>Sheet3!I22</f>
        <v>417</v>
      </c>
      <c r="J23" s="27">
        <f t="shared" si="2"/>
        <v>10.023866348448696</v>
      </c>
      <c r="K23" s="28">
        <f t="shared" si="3"/>
        <v>-100</v>
      </c>
      <c r="L23" s="28">
        <f t="shared" si="4"/>
        <v>10.551558752997604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685</v>
      </c>
      <c r="E24" s="26">
        <f>Sheet3!E23</f>
        <v>65</v>
      </c>
      <c r="F24" s="26">
        <f>Sheet3!F23</f>
        <v>620</v>
      </c>
      <c r="G24" s="25">
        <f t="shared" si="1"/>
        <v>639</v>
      </c>
      <c r="H24" s="26">
        <f>Sheet3!H23</f>
        <v>28</v>
      </c>
      <c r="I24" s="26">
        <f>Sheet3!I23</f>
        <v>611</v>
      </c>
      <c r="J24" s="27">
        <f t="shared" si="2"/>
        <v>7.198748043818459</v>
      </c>
      <c r="K24" s="28">
        <f t="shared" si="3"/>
        <v>132.14285714285717</v>
      </c>
      <c r="L24" s="28">
        <f t="shared" si="4"/>
        <v>1.4729950900163713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220</v>
      </c>
      <c r="E25" s="26">
        <f>Sheet3!E24</f>
        <v>31</v>
      </c>
      <c r="F25" s="26">
        <f>Sheet3!F24</f>
        <v>189</v>
      </c>
      <c r="G25" s="25">
        <f t="shared" si="1"/>
        <v>279</v>
      </c>
      <c r="H25" s="26">
        <f>Sheet3!H24</f>
        <v>50</v>
      </c>
      <c r="I25" s="26">
        <f>Sheet3!I24</f>
        <v>229</v>
      </c>
      <c r="J25" s="27">
        <f t="shared" si="2"/>
        <v>-21.14695340501792</v>
      </c>
      <c r="K25" s="28">
        <f t="shared" si="3"/>
        <v>-38</v>
      </c>
      <c r="L25" s="28">
        <f t="shared" si="4"/>
        <v>-17.467248908296938</v>
      </c>
    </row>
    <row r="26" spans="1:12" s="1" customFormat="1" ht="15" customHeight="1">
      <c r="A26" s="38"/>
      <c r="B26" s="84" t="s">
        <v>55</v>
      </c>
      <c r="C26" s="85"/>
      <c r="D26" s="33">
        <f t="shared" si="0"/>
        <v>1957</v>
      </c>
      <c r="E26" s="26">
        <f>Sheet3!E25</f>
        <v>40</v>
      </c>
      <c r="F26" s="26">
        <f>Sheet3!F25</f>
        <v>1917</v>
      </c>
      <c r="G26" s="33">
        <f t="shared" si="1"/>
        <v>1765</v>
      </c>
      <c r="H26" s="26">
        <f>Sheet3!H25</f>
        <v>43</v>
      </c>
      <c r="I26" s="26">
        <f>Sheet3!I25</f>
        <v>1722</v>
      </c>
      <c r="J26" s="34">
        <f t="shared" si="2"/>
        <v>10.878186968838532</v>
      </c>
      <c r="K26" s="35">
        <f t="shared" si="3"/>
        <v>-6.976744186046513</v>
      </c>
      <c r="L26" s="35">
        <f t="shared" si="4"/>
        <v>11.324041811846698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47500</v>
      </c>
      <c r="E27" s="18">
        <f>Sheet3!E40</f>
        <v>97</v>
      </c>
      <c r="F27" s="18">
        <f>Sheet3!F40</f>
        <v>47403</v>
      </c>
      <c r="G27" s="17">
        <f t="shared" si="1"/>
        <v>44023</v>
      </c>
      <c r="H27" s="18">
        <f>Sheet3!H40</f>
        <v>96</v>
      </c>
      <c r="I27" s="18">
        <f>Sheet3!I40</f>
        <v>43927</v>
      </c>
      <c r="J27" s="19">
        <f t="shared" si="2"/>
        <v>7.898144151920583</v>
      </c>
      <c r="K27" s="20">
        <f t="shared" si="3"/>
        <v>1.041666666666674</v>
      </c>
      <c r="L27" s="20">
        <f t="shared" si="4"/>
        <v>7.913128599722263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974</v>
      </c>
      <c r="E28" s="26">
        <f>Sheet3!E27</f>
        <v>1</v>
      </c>
      <c r="F28" s="26">
        <f>Sheet3!F27</f>
        <v>973</v>
      </c>
      <c r="G28" s="25">
        <f t="shared" si="1"/>
        <v>877</v>
      </c>
      <c r="H28" s="26">
        <f>Sheet3!H27</f>
        <v>1</v>
      </c>
      <c r="I28" s="26">
        <f>Sheet3!I27</f>
        <v>876</v>
      </c>
      <c r="J28" s="27">
        <f t="shared" si="2"/>
        <v>11.060433295324978</v>
      </c>
      <c r="K28" s="28">
        <f t="shared" si="3"/>
        <v>0</v>
      </c>
      <c r="L28" s="28">
        <f t="shared" si="4"/>
        <v>11.073059360730596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6926</v>
      </c>
      <c r="E29" s="26">
        <f>Sheet3!E28</f>
        <v>17</v>
      </c>
      <c r="F29" s="26">
        <f>Sheet3!F28</f>
        <v>6909</v>
      </c>
      <c r="G29" s="25">
        <f t="shared" si="1"/>
        <v>6567</v>
      </c>
      <c r="H29" s="26">
        <f>Sheet3!H28</f>
        <v>13</v>
      </c>
      <c r="I29" s="26">
        <f>Sheet3!I28</f>
        <v>6554</v>
      </c>
      <c r="J29" s="27">
        <f t="shared" si="2"/>
        <v>5.46672757728035</v>
      </c>
      <c r="K29" s="28">
        <f t="shared" si="3"/>
        <v>30.76923076923077</v>
      </c>
      <c r="L29" s="28">
        <f t="shared" si="4"/>
        <v>5.416539517851704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9218</v>
      </c>
      <c r="E30" s="26">
        <f>Sheet3!E29</f>
        <v>24</v>
      </c>
      <c r="F30" s="26">
        <f>Sheet3!F29</f>
        <v>9194</v>
      </c>
      <c r="G30" s="25">
        <f t="shared" si="1"/>
        <v>8887</v>
      </c>
      <c r="H30" s="26">
        <f>Sheet3!H29</f>
        <v>24</v>
      </c>
      <c r="I30" s="26">
        <f>Sheet3!I29</f>
        <v>8863</v>
      </c>
      <c r="J30" s="27">
        <f t="shared" si="2"/>
        <v>3.724541465061315</v>
      </c>
      <c r="K30" s="28">
        <f t="shared" si="3"/>
        <v>0</v>
      </c>
      <c r="L30" s="28">
        <f t="shared" si="4"/>
        <v>3.73462710143293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2527</v>
      </c>
      <c r="E31" s="26">
        <f>Sheet3!E30</f>
        <v>2</v>
      </c>
      <c r="F31" s="26">
        <f>Sheet3!F30</f>
        <v>2525</v>
      </c>
      <c r="G31" s="25">
        <f t="shared" si="1"/>
        <v>2465</v>
      </c>
      <c r="H31" s="26">
        <f>Sheet3!H30</f>
        <v>1</v>
      </c>
      <c r="I31" s="26">
        <f>Sheet3!I30</f>
        <v>2464</v>
      </c>
      <c r="J31" s="27">
        <f t="shared" si="2"/>
        <v>2.515212981744419</v>
      </c>
      <c r="K31" s="28">
        <f t="shared" si="3"/>
        <v>100</v>
      </c>
      <c r="L31" s="28">
        <f t="shared" si="4"/>
        <v>2.475649350649345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3733</v>
      </c>
      <c r="E32" s="26">
        <f>Sheet3!E31</f>
        <v>3</v>
      </c>
      <c r="F32" s="26">
        <f>Sheet3!F31</f>
        <v>3730</v>
      </c>
      <c r="G32" s="25">
        <f t="shared" si="1"/>
        <v>3228</v>
      </c>
      <c r="H32" s="26">
        <f>Sheet3!H31</f>
        <v>4</v>
      </c>
      <c r="I32" s="26">
        <f>Sheet3!I31</f>
        <v>3224</v>
      </c>
      <c r="J32" s="27">
        <f t="shared" si="2"/>
        <v>15.644361833952903</v>
      </c>
      <c r="K32" s="28">
        <f t="shared" si="3"/>
        <v>-25</v>
      </c>
      <c r="L32" s="28">
        <f t="shared" si="4"/>
        <v>15.694789081885862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1657</v>
      </c>
      <c r="E33" s="26">
        <f>Sheet3!E32</f>
        <v>12</v>
      </c>
      <c r="F33" s="26">
        <f>Sheet3!F32</f>
        <v>1645</v>
      </c>
      <c r="G33" s="25">
        <f t="shared" si="1"/>
        <v>1410</v>
      </c>
      <c r="H33" s="26">
        <f>Sheet3!H32</f>
        <v>14</v>
      </c>
      <c r="I33" s="26">
        <f>Sheet3!I32</f>
        <v>1396</v>
      </c>
      <c r="J33" s="27">
        <f t="shared" si="2"/>
        <v>17.517730496453908</v>
      </c>
      <c r="K33" s="28">
        <f t="shared" si="3"/>
        <v>-14.28571428571429</v>
      </c>
      <c r="L33" s="28">
        <f t="shared" si="4"/>
        <v>17.836676217765035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1638</v>
      </c>
      <c r="E34" s="26">
        <f>Sheet3!E33</f>
        <v>13</v>
      </c>
      <c r="F34" s="26">
        <f>Sheet3!F33</f>
        <v>1625</v>
      </c>
      <c r="G34" s="25">
        <f t="shared" si="1"/>
        <v>1401</v>
      </c>
      <c r="H34" s="26">
        <f>Sheet3!H33</f>
        <v>8</v>
      </c>
      <c r="I34" s="26">
        <f>Sheet3!I33</f>
        <v>1393</v>
      </c>
      <c r="J34" s="27">
        <f t="shared" si="2"/>
        <v>16.916488222698067</v>
      </c>
      <c r="K34" s="28">
        <f t="shared" si="3"/>
        <v>62.5</v>
      </c>
      <c r="L34" s="28">
        <f t="shared" si="4"/>
        <v>16.65470208183777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9703</v>
      </c>
      <c r="E35" s="26">
        <f>Sheet3!E34</f>
        <v>13</v>
      </c>
      <c r="F35" s="26">
        <f>Sheet3!F34</f>
        <v>9690</v>
      </c>
      <c r="G35" s="25">
        <f t="shared" si="1"/>
        <v>8845</v>
      </c>
      <c r="H35" s="26">
        <f>Sheet3!H34</f>
        <v>19</v>
      </c>
      <c r="I35" s="26">
        <f>Sheet3!I34</f>
        <v>8826</v>
      </c>
      <c r="J35" s="27">
        <f t="shared" si="2"/>
        <v>9.700395703787446</v>
      </c>
      <c r="K35" s="28">
        <f t="shared" si="3"/>
        <v>-31.57894736842105</v>
      </c>
      <c r="L35" s="28">
        <f t="shared" si="4"/>
        <v>9.789259007477913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1077</v>
      </c>
      <c r="E36" s="26">
        <f>Sheet3!E35</f>
        <v>2</v>
      </c>
      <c r="F36" s="26">
        <f>Sheet3!F35</f>
        <v>1075</v>
      </c>
      <c r="G36" s="25">
        <f t="shared" si="1"/>
        <v>1129</v>
      </c>
      <c r="H36" s="26">
        <f>Sheet3!H35</f>
        <v>4</v>
      </c>
      <c r="I36" s="26">
        <f>Sheet3!I35</f>
        <v>1125</v>
      </c>
      <c r="J36" s="27">
        <f t="shared" si="2"/>
        <v>-4.605845881310899</v>
      </c>
      <c r="K36" s="28">
        <f t="shared" si="3"/>
        <v>-50</v>
      </c>
      <c r="L36" s="28">
        <f t="shared" si="4"/>
        <v>-4.444444444444439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262</v>
      </c>
      <c r="E37" s="26">
        <f>Sheet3!E36</f>
        <v>0</v>
      </c>
      <c r="F37" s="26">
        <f>Sheet3!F36</f>
        <v>262</v>
      </c>
      <c r="G37" s="25">
        <f t="shared" si="1"/>
        <v>258</v>
      </c>
      <c r="H37" s="26">
        <f>Sheet3!H36</f>
        <v>0</v>
      </c>
      <c r="I37" s="26">
        <f>Sheet3!I36</f>
        <v>258</v>
      </c>
      <c r="J37" s="27">
        <f t="shared" si="2"/>
        <v>1.5503875968992276</v>
      </c>
      <c r="K37" s="28" t="str">
        <f t="shared" si="3"/>
        <v>-</v>
      </c>
      <c r="L37" s="28">
        <f t="shared" si="4"/>
        <v>1.5503875968992276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1458</v>
      </c>
      <c r="E38" s="26">
        <f>Sheet3!E37</f>
        <v>1</v>
      </c>
      <c r="F38" s="26">
        <f>Sheet3!F37</f>
        <v>1457</v>
      </c>
      <c r="G38" s="25">
        <f t="shared" si="1"/>
        <v>1280</v>
      </c>
      <c r="H38" s="26">
        <f>Sheet3!H37</f>
        <v>2</v>
      </c>
      <c r="I38" s="26">
        <f>Sheet3!I37</f>
        <v>1278</v>
      </c>
      <c r="J38" s="27">
        <f t="shared" si="2"/>
        <v>13.906250000000009</v>
      </c>
      <c r="K38" s="28">
        <f t="shared" si="3"/>
        <v>-50</v>
      </c>
      <c r="L38" s="28">
        <f t="shared" si="4"/>
        <v>14.006259780907659</v>
      </c>
    </row>
    <row r="39" spans="1:12" s="1" customFormat="1" ht="15" customHeight="1">
      <c r="A39" s="41"/>
      <c r="B39" s="75" t="s">
        <v>70</v>
      </c>
      <c r="C39" s="76"/>
      <c r="D39" s="25">
        <f>E39+F39</f>
        <v>1038</v>
      </c>
      <c r="E39" s="26">
        <f>Sheet3!E38</f>
        <v>0</v>
      </c>
      <c r="F39" s="26">
        <f>Sheet3!F38</f>
        <v>1038</v>
      </c>
      <c r="G39" s="25">
        <f>H39+I39</f>
        <v>1008</v>
      </c>
      <c r="H39" s="26">
        <f>Sheet3!H38</f>
        <v>0</v>
      </c>
      <c r="I39" s="26">
        <f>Sheet3!I38</f>
        <v>1008</v>
      </c>
      <c r="J39" s="27">
        <f>IF(G39=0,"-",((D39/G39)-1)*100)</f>
        <v>2.9761904761904656</v>
      </c>
      <c r="K39" s="28" t="str">
        <f>IF(H39=0,"-",((E39/H39)-1)*100)</f>
        <v>-</v>
      </c>
      <c r="L39" s="28">
        <f>IF(I39=0,"-",((F39/I39)-1)*100)</f>
        <v>2.9761904761904656</v>
      </c>
    </row>
    <row r="40" spans="1:12" s="1" customFormat="1" ht="15" customHeight="1">
      <c r="A40" s="42"/>
      <c r="B40" s="84" t="s">
        <v>57</v>
      </c>
      <c r="C40" s="85"/>
      <c r="D40" s="33">
        <f t="shared" si="0"/>
        <v>7289</v>
      </c>
      <c r="E40" s="26">
        <f>Sheet3!E39</f>
        <v>9</v>
      </c>
      <c r="F40" s="26">
        <f>Sheet3!F39</f>
        <v>7280</v>
      </c>
      <c r="G40" s="33">
        <f t="shared" si="1"/>
        <v>6668</v>
      </c>
      <c r="H40" s="26">
        <f>Sheet3!H39</f>
        <v>6</v>
      </c>
      <c r="I40" s="26">
        <f>Sheet3!I39</f>
        <v>6662</v>
      </c>
      <c r="J40" s="34">
        <f t="shared" si="2"/>
        <v>9.313137372525503</v>
      </c>
      <c r="K40" s="35">
        <f t="shared" si="3"/>
        <v>50</v>
      </c>
      <c r="L40" s="35">
        <f t="shared" si="4"/>
        <v>9.276493545481834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17332</v>
      </c>
      <c r="E41" s="18">
        <f>Sheet3!E44</f>
        <v>77</v>
      </c>
      <c r="F41" s="18">
        <f>Sheet3!F44</f>
        <v>17255</v>
      </c>
      <c r="G41" s="17">
        <f t="shared" si="1"/>
        <v>15863</v>
      </c>
      <c r="H41" s="18">
        <f>Sheet3!H44</f>
        <v>77</v>
      </c>
      <c r="I41" s="18">
        <f>Sheet3!I44</f>
        <v>15786</v>
      </c>
      <c r="J41" s="19">
        <f t="shared" si="2"/>
        <v>9.260543402887222</v>
      </c>
      <c r="K41" s="20">
        <f t="shared" si="3"/>
        <v>0</v>
      </c>
      <c r="L41" s="20">
        <f t="shared" si="4"/>
        <v>9.305713923729897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14238</v>
      </c>
      <c r="E42" s="26">
        <f>Sheet3!E41</f>
        <v>67</v>
      </c>
      <c r="F42" s="26">
        <f>Sheet3!F41</f>
        <v>14171</v>
      </c>
      <c r="G42" s="25">
        <f t="shared" si="1"/>
        <v>13259</v>
      </c>
      <c r="H42" s="26">
        <f>Sheet3!H41</f>
        <v>65</v>
      </c>
      <c r="I42" s="26">
        <f>Sheet3!I41</f>
        <v>13194</v>
      </c>
      <c r="J42" s="27">
        <f t="shared" si="2"/>
        <v>7.3836639263896275</v>
      </c>
      <c r="K42" s="28">
        <f t="shared" si="3"/>
        <v>3.076923076923066</v>
      </c>
      <c r="L42" s="28">
        <f t="shared" si="4"/>
        <v>7.404881006518105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2547</v>
      </c>
      <c r="E43" s="26">
        <f>Sheet3!E42</f>
        <v>5</v>
      </c>
      <c r="F43" s="26">
        <f>Sheet3!F42</f>
        <v>2542</v>
      </c>
      <c r="G43" s="25">
        <f t="shared" si="1"/>
        <v>2259</v>
      </c>
      <c r="H43" s="26">
        <f>Sheet3!H42</f>
        <v>9</v>
      </c>
      <c r="I43" s="26">
        <f>Sheet3!I42</f>
        <v>2250</v>
      </c>
      <c r="J43" s="27">
        <f t="shared" si="2"/>
        <v>12.749003984063755</v>
      </c>
      <c r="K43" s="28">
        <f t="shared" si="3"/>
        <v>-44.44444444444444</v>
      </c>
      <c r="L43" s="28">
        <f t="shared" si="4"/>
        <v>12.977777777777778</v>
      </c>
    </row>
    <row r="44" spans="1:12" s="1" customFormat="1" ht="15" customHeight="1">
      <c r="A44" s="43"/>
      <c r="B44" s="84" t="s">
        <v>59</v>
      </c>
      <c r="C44" s="85"/>
      <c r="D44" s="33">
        <f t="shared" si="0"/>
        <v>547</v>
      </c>
      <c r="E44" s="26">
        <f>Sheet3!E43</f>
        <v>5</v>
      </c>
      <c r="F44" s="26">
        <f>Sheet3!F43</f>
        <v>542</v>
      </c>
      <c r="G44" s="33">
        <f t="shared" si="1"/>
        <v>345</v>
      </c>
      <c r="H44" s="26">
        <f>Sheet3!H43</f>
        <v>3</v>
      </c>
      <c r="I44" s="26">
        <f>Sheet3!I43</f>
        <v>342</v>
      </c>
      <c r="J44" s="34">
        <f t="shared" si="2"/>
        <v>58.550724637681164</v>
      </c>
      <c r="K44" s="35">
        <f t="shared" si="3"/>
        <v>66.66666666666667</v>
      </c>
      <c r="L44" s="35">
        <f t="shared" si="4"/>
        <v>58.47953216374269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1807</v>
      </c>
      <c r="E45" s="18">
        <f>Sheet3!E47</f>
        <v>17</v>
      </c>
      <c r="F45" s="18">
        <f>Sheet3!F47</f>
        <v>1790</v>
      </c>
      <c r="G45" s="17">
        <f t="shared" si="1"/>
        <v>1699</v>
      </c>
      <c r="H45" s="18">
        <f>Sheet3!H47</f>
        <v>20</v>
      </c>
      <c r="I45" s="18">
        <f>Sheet3!I47</f>
        <v>1679</v>
      </c>
      <c r="J45" s="19">
        <f t="shared" si="2"/>
        <v>6.356680400235426</v>
      </c>
      <c r="K45" s="20">
        <f t="shared" si="3"/>
        <v>-15.000000000000002</v>
      </c>
      <c r="L45" s="20">
        <f t="shared" si="4"/>
        <v>6.611078022632522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1075</v>
      </c>
      <c r="E46" s="26">
        <f>Sheet3!E45</f>
        <v>13</v>
      </c>
      <c r="F46" s="26">
        <f>Sheet3!F45</f>
        <v>1062</v>
      </c>
      <c r="G46" s="25">
        <f t="shared" si="1"/>
        <v>967</v>
      </c>
      <c r="H46" s="26">
        <f>Sheet3!H45</f>
        <v>11</v>
      </c>
      <c r="I46" s="26">
        <f>Sheet3!I45</f>
        <v>956</v>
      </c>
      <c r="J46" s="27">
        <f t="shared" si="2"/>
        <v>11.168562564632879</v>
      </c>
      <c r="K46" s="28">
        <f t="shared" si="3"/>
        <v>18.181818181818187</v>
      </c>
      <c r="L46" s="28">
        <f t="shared" si="4"/>
        <v>11.087866108786603</v>
      </c>
    </row>
    <row r="47" spans="1:12" s="1" customFormat="1" ht="15" customHeight="1">
      <c r="A47" s="43"/>
      <c r="B47" s="84" t="s">
        <v>61</v>
      </c>
      <c r="C47" s="85"/>
      <c r="D47" s="33">
        <f t="shared" si="0"/>
        <v>732</v>
      </c>
      <c r="E47" s="26">
        <f>Sheet3!E46</f>
        <v>4</v>
      </c>
      <c r="F47" s="26">
        <f>Sheet3!F46</f>
        <v>728</v>
      </c>
      <c r="G47" s="33">
        <f t="shared" si="1"/>
        <v>732</v>
      </c>
      <c r="H47" s="26">
        <f>Sheet3!H46</f>
        <v>9</v>
      </c>
      <c r="I47" s="26">
        <f>Sheet3!I46</f>
        <v>723</v>
      </c>
      <c r="J47" s="34">
        <f t="shared" si="2"/>
        <v>0</v>
      </c>
      <c r="K47" s="35">
        <f t="shared" si="3"/>
        <v>-55.55555555555556</v>
      </c>
      <c r="L47" s="35">
        <f t="shared" si="4"/>
        <v>0.6915629322268302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226</v>
      </c>
      <c r="E48" s="48">
        <f>Sheet3!E48</f>
        <v>111</v>
      </c>
      <c r="F48" s="48">
        <f>Sheet3!F48</f>
        <v>115</v>
      </c>
      <c r="G48" s="47">
        <f t="shared" si="1"/>
        <v>992</v>
      </c>
      <c r="H48" s="48">
        <f>Sheet3!H48</f>
        <v>247</v>
      </c>
      <c r="I48" s="48">
        <f>Sheet3!I48</f>
        <v>745</v>
      </c>
      <c r="J48" s="49">
        <f t="shared" si="2"/>
        <v>-77.21774193548387</v>
      </c>
      <c r="K48" s="50">
        <f t="shared" si="3"/>
        <v>-55.06072874493927</v>
      </c>
      <c r="L48" s="50">
        <f t="shared" si="4"/>
        <v>-84.56375838926175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1612310</v>
      </c>
      <c r="E49" s="54">
        <f>Sheet3!E49</f>
        <v>656121</v>
      </c>
      <c r="F49" s="54">
        <f>Sheet3!F49</f>
        <v>956189</v>
      </c>
      <c r="G49" s="47">
        <f t="shared" si="1"/>
        <v>1786085</v>
      </c>
      <c r="H49" s="54">
        <f>Sheet3!H49</f>
        <v>959871</v>
      </c>
      <c r="I49" s="54">
        <f>Sheet3!I49</f>
        <v>826214</v>
      </c>
      <c r="J49" s="49">
        <f t="shared" si="2"/>
        <v>-9.729380180674497</v>
      </c>
      <c r="K49" s="55">
        <f t="shared" si="3"/>
        <v>-31.644877280384552</v>
      </c>
      <c r="L49" s="55">
        <f t="shared" si="4"/>
        <v>15.731396466290825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6" t="s">
        <v>82</v>
      </c>
      <c r="B52" s="86"/>
      <c r="C52" s="86"/>
      <c r="D52" s="86"/>
      <c r="E52" s="86"/>
      <c r="F52" s="86"/>
    </row>
  </sheetData>
  <sheetProtection/>
  <mergeCells count="37">
    <mergeCell ref="A52:F52"/>
    <mergeCell ref="B22:C22"/>
    <mergeCell ref="B23:C23"/>
    <mergeCell ref="B34:C34"/>
    <mergeCell ref="B37:C37"/>
    <mergeCell ref="B36:C36"/>
    <mergeCell ref="B28:C28"/>
    <mergeCell ref="B47:C47"/>
    <mergeCell ref="B30:C30"/>
    <mergeCell ref="B32:C32"/>
    <mergeCell ref="B33:C33"/>
    <mergeCell ref="B44:C44"/>
    <mergeCell ref="B35:C35"/>
    <mergeCell ref="B40:C40"/>
    <mergeCell ref="B38:C38"/>
    <mergeCell ref="B43:C43"/>
    <mergeCell ref="B42:C42"/>
    <mergeCell ref="B46:C46"/>
    <mergeCell ref="B39:C39"/>
    <mergeCell ref="A1:L1"/>
    <mergeCell ref="A2:C3"/>
    <mergeCell ref="G2:I2"/>
    <mergeCell ref="J2:L2"/>
    <mergeCell ref="D2:F2"/>
    <mergeCell ref="B5:C5"/>
    <mergeCell ref="B31:C31"/>
    <mergeCell ref="B19:C19"/>
    <mergeCell ref="B6:C6"/>
    <mergeCell ref="B29:C29"/>
    <mergeCell ref="B7:C7"/>
    <mergeCell ref="B8:C8"/>
    <mergeCell ref="B24:C24"/>
    <mergeCell ref="B21:C21"/>
    <mergeCell ref="B9:C9"/>
    <mergeCell ref="B10:C10"/>
    <mergeCell ref="B26:C26"/>
    <mergeCell ref="B25:C25"/>
  </mergeCells>
  <printOptions horizontalCentered="1"/>
  <pageMargins left="0.3937007874015748" right="0.3937007874015748" top="0.29" bottom="0.1968503937007874" header="0.3937007874015748" footer="0.31"/>
  <pageSetup fitToHeight="1" fitToWidth="1" horizontalDpi="360" verticalDpi="36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2012-01-11T08:09:07Z</cp:lastPrinted>
  <dcterms:created xsi:type="dcterms:W3CDTF">2000-09-20T06:55:14Z</dcterms:created>
  <dcterms:modified xsi:type="dcterms:W3CDTF">2017-03-17T02:23:05Z</dcterms:modified>
  <cp:category/>
  <cp:version/>
  <cp:contentType/>
  <cp:contentStatus/>
</cp:coreProperties>
</file>