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'月刊用格式'!#REF!</definedName>
    <definedName name="外部資料_2" localSheetId="1">'Sheet3'!#REF!</definedName>
    <definedName name="外部資料_2" localSheetId="2">'月刊用格式'!#REF!</definedName>
    <definedName name="外部資料_3" localSheetId="1">'Sheet3'!$A$4:$E$49</definedName>
    <definedName name="外部資料_3" localSheetId="2">'月刊用格式'!$A$5:$E$49</definedName>
    <definedName name="外部資料_4" localSheetId="1">'Sheet3'!$F$4:$F$49</definedName>
    <definedName name="外部資料_4" localSheetId="2">'月刊用格式'!$F$5:$F$49</definedName>
    <definedName name="外部資料_5" localSheetId="1">'Sheet3'!$H$4:$H$49</definedName>
    <definedName name="外部資料_5" localSheetId="2">'月刊用格式'!$H$5:$H$49</definedName>
    <definedName name="外部資料_6" localSheetId="1">'Sheet3'!$I$4:$I$49</definedName>
    <definedName name="外部資料_6" localSheetId="2">'月刊用格式'!$I$5:$I$49</definedName>
  </definedNames>
  <calcPr fullCalcOnLoad="1"/>
</workbook>
</file>

<file path=xl/sharedStrings.xml><?xml version="1.0" encoding="utf-8"?>
<sst xmlns="http://schemas.openxmlformats.org/spreadsheetml/2006/main" count="126" uniqueCount="83">
  <si>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</si>
  <si>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</si>
  <si>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</si>
  <si>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</si>
  <si>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</si>
  <si>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</si>
  <si>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</si>
  <si>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</si>
  <si>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</si>
  <si>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</si>
  <si>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</si>
  <si>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</si>
  <si>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</si>
  <si>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</si>
  <si>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</si>
  <si>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</si>
  <si>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</si>
  <si>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</si>
  <si>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</si>
  <si>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</si>
  <si>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</si>
  <si>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</si>
  <si>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</si>
  <si>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</si>
  <si>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</si>
  <si>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</si>
  <si>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</si>
  <si>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</si>
  <si>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</si>
  <si>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</si>
  <si>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</si>
  <si>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</si>
  <si>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</si>
  <si>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</si>
  <si>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</si>
  <si>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</si>
  <si>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</si>
  <si>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</si>
  <si>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</si>
  <si>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</si>
  <si>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</si>
  <si>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</si>
  <si>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</si>
  <si>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東南亞小計 Sub-Total</t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</si>
  <si>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</si>
  <si>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</si>
  <si>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</si>
  <si>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</si>
  <si>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</si>
  <si>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</si>
  <si>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亞洲  ASIA</t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</si>
  <si>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</si>
  <si>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</si>
  <si>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</si>
  <si>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</si>
  <si>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</si>
  <si>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</si>
  <si>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</si>
  <si>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</si>
  <si>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</si>
  <si>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</si>
  <si>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</si>
  <si>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越南 Vietnam</t>
  </si>
  <si>
    <t>越南 Vietnam</t>
  </si>
  <si>
    <t>英國 United Kingdom</t>
  </si>
  <si>
    <t>韓國 Korea,Republic of</t>
  </si>
  <si>
    <r>
      <t xml:space="preserve">香港.澳門 </t>
    </r>
    <r>
      <rPr>
        <sz val="9"/>
        <rFont val="新細明體"/>
        <family val="1"/>
      </rPr>
      <t>HongKong. Macao</t>
    </r>
  </si>
  <si>
    <r>
      <t xml:space="preserve">美國 </t>
    </r>
    <r>
      <rPr>
        <sz val="9"/>
        <rFont val="新細明體"/>
        <family val="1"/>
      </rPr>
      <t>United States of America</t>
    </r>
  </si>
  <si>
    <t>居住地
Residence</t>
  </si>
  <si>
    <t>比較 Change +-%</t>
  </si>
  <si>
    <t>俄羅斯 Russian Federation</t>
  </si>
  <si>
    <t>註1: 本表華僑旅客包含持入境特別簽證之大陸地區、港澳居民，及長期旅居境外之無戶籍國民。</t>
  </si>
  <si>
    <t>106</t>
  </si>
  <si>
    <t>1</t>
  </si>
  <si>
    <t>January</t>
  </si>
  <si>
    <t>3</t>
  </si>
  <si>
    <t>March</t>
  </si>
  <si>
    <t>韓國 Korea,Republic of</t>
  </si>
  <si>
    <t>美國 United States of America</t>
  </si>
  <si>
    <t>英國 United Kingdom</t>
  </si>
  <si>
    <t>俄羅斯 Russian Federation</t>
  </si>
  <si>
    <t>註2: 外籍勞工人次(含印尼、馬來西亞、菲律賓、泰國及越南)以持R簽證(停留6個月以上)入境人次計算, 105年1-3月計94,902人次。</t>
  </si>
  <si>
    <t>註3: 資料來源:內政部移民署提供。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</si>
</sst>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</numFmts>
  <fonts count="50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9"/>
      <name val="Times New Roman"/>
      <family val="1"/>
    </font>
    <font>
      <b/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sz val="15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81" fontId="2" fillId="0" borderId="10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 textRotation="255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181" fontId="7" fillId="0" borderId="13" xfId="0" applyNumberFormat="1" applyFont="1" applyBorder="1" applyAlignment="1">
      <alignment vertical="center"/>
    </xf>
    <xf numFmtId="181" fontId="7" fillId="0" borderId="15" xfId="0" applyNumberFormat="1" applyFont="1" applyBorder="1" applyAlignment="1">
      <alignment vertical="center"/>
    </xf>
    <xf numFmtId="180" fontId="7" fillId="0" borderId="13" xfId="0" applyNumberFormat="1" applyFont="1" applyBorder="1" applyAlignment="1">
      <alignment horizontal="right" vertical="center"/>
    </xf>
    <xf numFmtId="180" fontId="7" fillId="0" borderId="15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8" fillId="0" borderId="17" xfId="0" applyFont="1" applyFill="1" applyBorder="1" applyAlignment="1">
      <alignment vertical="center"/>
    </xf>
    <xf numFmtId="181" fontId="7" fillId="0" borderId="18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0" fontId="7" fillId="0" borderId="18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 textRotation="255"/>
    </xf>
    <xf numFmtId="181" fontId="7" fillId="0" borderId="20" xfId="0" applyNumberFormat="1" applyFont="1" applyBorder="1" applyAlignment="1">
      <alignment vertical="center"/>
    </xf>
    <xf numFmtId="180" fontId="7" fillId="0" borderId="20" xfId="0" applyNumberFormat="1" applyFont="1" applyBorder="1" applyAlignment="1">
      <alignment horizontal="right" vertical="center"/>
    </xf>
    <xf numFmtId="180" fontId="9" fillId="0" borderId="19" xfId="0" applyNumberFormat="1" applyFont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 textRotation="255"/>
    </xf>
    <xf numFmtId="0" fontId="8" fillId="0" borderId="21" xfId="0" applyFont="1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181" fontId="7" fillId="0" borderId="11" xfId="0" applyNumberFormat="1" applyFont="1" applyBorder="1" applyAlignment="1">
      <alignment vertical="center"/>
    </xf>
    <xf numFmtId="181" fontId="9" fillId="0" borderId="21" xfId="0" applyNumberFormat="1" applyFont="1" applyBorder="1" applyAlignment="1">
      <alignment vertical="center"/>
    </xf>
    <xf numFmtId="180" fontId="7" fillId="0" borderId="11" xfId="0" applyNumberFormat="1" applyFont="1" applyBorder="1" applyAlignment="1">
      <alignment horizontal="right" vertical="center"/>
    </xf>
    <xf numFmtId="180" fontId="9" fillId="0" borderId="21" xfId="0" applyNumberFormat="1" applyFont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181" fontId="7" fillId="0" borderId="21" xfId="0" applyNumberFormat="1" applyFont="1" applyBorder="1" applyAlignment="1">
      <alignment vertical="center"/>
    </xf>
    <xf numFmtId="180" fontId="7" fillId="0" borderId="2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1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4" xfId="0" applyFont="1" applyBorder="1" applyAlignment="1">
      <alignment vertical="center" textRotation="255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14" fillId="0" borderId="19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0</xdr:row>
      <xdr:rowOff>333375</xdr:rowOff>
    </xdr:from>
    <xdr:to>
      <xdr:col>11</xdr:col>
      <xdr:colOff>561975</xdr:colOff>
      <xdr:row>0</xdr:row>
      <xdr:rowOff>819150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91400" y="333375"/>
          <a:ext cx="8096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2" sqref="A2"/>
    </sheetView>
  </sheetViews>
  <sheetFormatPr defaultColWidth="9.00390625" defaultRowHeight="16.5"/>
  <sheetData>
    <row r="1" ht="15.75">
      <c r="A1" t="s">
        <v>72</v>
      </c>
    </row>
    <row r="3" ht="15.75">
      <c r="A3" t="s">
        <v>73</v>
      </c>
    </row>
    <row r="4" ht="15.75">
      <c r="A4" t="s">
        <v>74</v>
      </c>
    </row>
    <row r="5" ht="15.75">
      <c r="A5" t="s">
        <v>75</v>
      </c>
    </row>
    <row r="6" ht="15.75">
      <c r="A6" t="s">
        <v>76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view="pageBreakPreview" zoomScaleSheetLayoutView="100" zoomScalePageLayoutView="0" workbookViewId="0" topLeftCell="A1">
      <selection activeCell="I46" sqref="I46"/>
    </sheetView>
  </sheetViews>
  <sheetFormatPr defaultColWidth="9.00390625" defaultRowHeight="16.5"/>
  <cols>
    <col min="1" max="1" width="5.25390625" style="0" customWidth="1"/>
    <col min="2" max="2" width="3.875" style="0" customWidth="1"/>
    <col min="3" max="3" width="14.75390625" style="0" customWidth="1"/>
    <col min="4" max="4" width="7.25390625" style="0" customWidth="1"/>
    <col min="5" max="5" width="7.75390625" style="0" customWidth="1"/>
    <col min="6" max="6" width="9.125" style="0" customWidth="1"/>
    <col min="7" max="7" width="8.25390625" style="0" customWidth="1"/>
    <col min="8" max="8" width="7.25390625" style="0" customWidth="1"/>
    <col min="9" max="9" width="7.875" style="0" customWidth="1"/>
    <col min="10" max="12" width="7.75390625" style="0" customWidth="1"/>
  </cols>
  <sheetData>
    <row r="1" spans="1:12" ht="63" customHeight="1">
      <c r="A1" s="65" t="str">
        <f>"表1-3  "&amp;Sheet1!A1&amp;"年"&amp;Sheet1!A3&amp;"至"&amp;Sheet1!A5&amp;"月來臺旅客人數及成長率－按居住地分
Table 1-3 Visitor Arrivals by Residence,
 "&amp;Sheet1!A4&amp;"-"&amp;Sheet1!A6&amp;","&amp;Sheet1!A1+"1911"</f>
        <v>表1-3  106年1至3月來臺旅客人數及成長率－按居住地分
Table 1-3 Visitor Arrivals by Residence,
 January-March,2017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s="1" customFormat="1" ht="24" customHeight="1">
      <c r="A2" s="66" t="s">
        <v>68</v>
      </c>
      <c r="B2" s="66"/>
      <c r="C2" s="66"/>
      <c r="D2" s="67" t="str">
        <f>Sheet1!A1&amp;"年"&amp;Sheet1!A3&amp;"至"&amp;Sheet1!A5&amp;"月 "&amp;MID(Sheet1!A4,1,3)&amp;".-"&amp;MID(Sheet1!A6,1,3)&amp;"., "&amp;Sheet1!A1+1911</f>
        <v>106年1至3月 Jan.-Mar., 2017</v>
      </c>
      <c r="E2" s="67"/>
      <c r="F2" s="67"/>
      <c r="G2" s="67" t="str">
        <f>Sheet1!A1-1&amp;"年"&amp;Sheet1!A3&amp;"至"&amp;Sheet1!A5&amp;"月 "&amp;MID(Sheet1!A4,1,3)&amp;".-"&amp;MID(Sheet1!A6,1,3)&amp;".,"&amp;Sheet1!A1+1911-1</f>
        <v>105年1至3月 Jan.-Mar.,2016</v>
      </c>
      <c r="H2" s="68"/>
      <c r="I2" s="68"/>
      <c r="J2" s="69" t="s">
        <v>69</v>
      </c>
      <c r="K2" s="69"/>
      <c r="L2" s="69"/>
    </row>
    <row r="3" spans="1:12" s="1" customFormat="1" ht="48" customHeight="1">
      <c r="A3" s="66"/>
      <c r="B3" s="66"/>
      <c r="C3" s="66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1" t="s">
        <v>49</v>
      </c>
    </row>
    <row r="4" spans="1:12" s="1" customFormat="1" ht="15" customHeight="1">
      <c r="A4" s="62" t="s">
        <v>0</v>
      </c>
      <c r="B4" s="60" t="s">
        <v>45</v>
      </c>
      <c r="C4" s="61"/>
      <c r="D4" s="2">
        <f aca="true" t="shared" si="0" ref="D4:D49">E4+F4</f>
        <v>342270</v>
      </c>
      <c r="E4" s="2">
        <v>314326</v>
      </c>
      <c r="F4" s="3">
        <v>27944</v>
      </c>
      <c r="G4" s="2">
        <f aca="true" t="shared" si="1" ref="G4:G49">H4+I4</f>
        <v>372773</v>
      </c>
      <c r="H4" s="2">
        <v>343824</v>
      </c>
      <c r="I4" s="3">
        <v>28949</v>
      </c>
      <c r="J4" s="4">
        <f>IF(G4=0,"-",((D4/G4)-1)*100)</f>
        <v>-8.182727826317892</v>
      </c>
      <c r="K4" s="4">
        <f>IF(H4=0,"-",((E4/H4)-1)*100)</f>
        <v>-8.579389455070041</v>
      </c>
      <c r="L4" s="4">
        <f>IF(I4=0,"-",((F4/I4)-1)*100)</f>
        <v>-3.471622508549521</v>
      </c>
    </row>
    <row r="5" spans="1:12" s="1" customFormat="1" ht="15" customHeight="1">
      <c r="A5" s="63"/>
      <c r="B5" s="60" t="s">
        <v>46</v>
      </c>
      <c r="C5" s="61"/>
      <c r="D5" s="2">
        <f t="shared" si="0"/>
        <v>659575</v>
      </c>
      <c r="E5" s="2">
        <v>650873</v>
      </c>
      <c r="F5" s="3">
        <v>8702</v>
      </c>
      <c r="G5" s="2">
        <f t="shared" si="1"/>
        <v>1135594</v>
      </c>
      <c r="H5" s="2">
        <v>1125926</v>
      </c>
      <c r="I5" s="3">
        <v>9668</v>
      </c>
      <c r="J5" s="4">
        <f aca="true" t="shared" si="2" ref="J5:J49">IF(G5=0,"-",((D5/G5)-1)*100)</f>
        <v>-41.918062265210985</v>
      </c>
      <c r="K5" s="4">
        <f aca="true" t="shared" si="3" ref="K5:K49">IF(H5=0,"-",((E5/H5)-1)*100)</f>
        <v>-42.19220446103918</v>
      </c>
      <c r="L5" s="4">
        <f aca="true" t="shared" si="4" ref="L5:L49">IF(I5=0,"-",((F5/I5)-1)*100)</f>
        <v>-9.991725279271824</v>
      </c>
    </row>
    <row r="6" spans="1:12" s="1" customFormat="1" ht="15" customHeight="1">
      <c r="A6" s="63"/>
      <c r="B6" s="60" t="s">
        <v>6</v>
      </c>
      <c r="C6" s="61"/>
      <c r="D6" s="2">
        <f t="shared" si="0"/>
        <v>475335</v>
      </c>
      <c r="E6" s="2">
        <v>385</v>
      </c>
      <c r="F6" s="3">
        <v>474950</v>
      </c>
      <c r="G6" s="2">
        <f t="shared" si="1"/>
        <v>474804</v>
      </c>
      <c r="H6" s="2">
        <v>389</v>
      </c>
      <c r="I6" s="3">
        <v>474415</v>
      </c>
      <c r="J6" s="4">
        <f t="shared" si="2"/>
        <v>0.11183562059291496</v>
      </c>
      <c r="K6" s="4">
        <f t="shared" si="3"/>
        <v>-1.0282776349614386</v>
      </c>
      <c r="L6" s="4">
        <f t="shared" si="4"/>
        <v>0.11277046467754737</v>
      </c>
    </row>
    <row r="7" spans="1:12" s="1" customFormat="1" ht="15" customHeight="1">
      <c r="A7" s="63"/>
      <c r="B7" s="60" t="s">
        <v>77</v>
      </c>
      <c r="C7" s="61"/>
      <c r="D7" s="2">
        <f t="shared" si="0"/>
        <v>293826</v>
      </c>
      <c r="E7" s="2">
        <v>827</v>
      </c>
      <c r="F7" s="3">
        <v>292999</v>
      </c>
      <c r="G7" s="2">
        <f t="shared" si="1"/>
        <v>218489</v>
      </c>
      <c r="H7" s="2">
        <v>764</v>
      </c>
      <c r="I7" s="3">
        <v>217725</v>
      </c>
      <c r="J7" s="4">
        <f t="shared" si="2"/>
        <v>34.48091208253048</v>
      </c>
      <c r="K7" s="4">
        <f t="shared" si="3"/>
        <v>8.246073298429323</v>
      </c>
      <c r="L7" s="4">
        <f t="shared" si="4"/>
        <v>34.572970490297394</v>
      </c>
    </row>
    <row r="8" spans="1:12" s="1" customFormat="1" ht="15" customHeight="1">
      <c r="A8" s="63"/>
      <c r="B8" s="60" t="s">
        <v>7</v>
      </c>
      <c r="C8" s="61"/>
      <c r="D8" s="2">
        <f t="shared" si="0"/>
        <v>8414</v>
      </c>
      <c r="E8" s="2">
        <v>12</v>
      </c>
      <c r="F8" s="3">
        <v>8402</v>
      </c>
      <c r="G8" s="2">
        <f t="shared" si="1"/>
        <v>7960</v>
      </c>
      <c r="H8" s="2">
        <v>8</v>
      </c>
      <c r="I8" s="3">
        <v>7952</v>
      </c>
      <c r="J8" s="4">
        <f t="shared" si="2"/>
        <v>5.703517587939699</v>
      </c>
      <c r="K8" s="4">
        <f t="shared" si="3"/>
        <v>50</v>
      </c>
      <c r="L8" s="4">
        <f t="shared" si="4"/>
        <v>5.658953722334004</v>
      </c>
    </row>
    <row r="9" spans="1:12" s="1" customFormat="1" ht="15" customHeight="1">
      <c r="A9" s="63"/>
      <c r="B9" s="60" t="s">
        <v>8</v>
      </c>
      <c r="C9" s="61"/>
      <c r="D9" s="2">
        <f t="shared" si="0"/>
        <v>4951</v>
      </c>
      <c r="E9" s="2">
        <v>17</v>
      </c>
      <c r="F9" s="3">
        <v>4934</v>
      </c>
      <c r="G9" s="2">
        <f t="shared" si="1"/>
        <v>4717</v>
      </c>
      <c r="H9" s="2">
        <v>22</v>
      </c>
      <c r="I9" s="3">
        <v>4695</v>
      </c>
      <c r="J9" s="4">
        <f t="shared" si="2"/>
        <v>4.960780156879374</v>
      </c>
      <c r="K9" s="4">
        <f t="shared" si="3"/>
        <v>-22.72727272727273</v>
      </c>
      <c r="L9" s="4">
        <f t="shared" si="4"/>
        <v>5.090521831735884</v>
      </c>
    </row>
    <row r="10" spans="1:12" s="1" customFormat="1" ht="15" customHeight="1">
      <c r="A10" s="63"/>
      <c r="B10" s="74" t="s">
        <v>1</v>
      </c>
      <c r="C10" s="56" t="s">
        <v>37</v>
      </c>
      <c r="D10" s="2">
        <f t="shared" si="0"/>
        <v>129044</v>
      </c>
      <c r="E10" s="2">
        <v>213</v>
      </c>
      <c r="F10" s="3">
        <v>128831</v>
      </c>
      <c r="G10" s="2">
        <f t="shared" si="1"/>
        <v>109811</v>
      </c>
      <c r="H10" s="2">
        <v>201</v>
      </c>
      <c r="I10" s="3">
        <v>109610</v>
      </c>
      <c r="J10" s="4">
        <f t="shared" si="2"/>
        <v>17.51463878846382</v>
      </c>
      <c r="K10" s="4">
        <f t="shared" si="3"/>
        <v>5.970149253731338</v>
      </c>
      <c r="L10" s="4">
        <f t="shared" si="4"/>
        <v>17.535808776571482</v>
      </c>
    </row>
    <row r="11" spans="1:12" s="1" customFormat="1" ht="15" customHeight="1">
      <c r="A11" s="63"/>
      <c r="B11" s="63"/>
      <c r="C11" s="6" t="s">
        <v>38</v>
      </c>
      <c r="D11" s="2">
        <f t="shared" si="0"/>
        <v>92973</v>
      </c>
      <c r="E11" s="2">
        <v>89</v>
      </c>
      <c r="F11" s="3">
        <v>92884</v>
      </c>
      <c r="G11" s="2">
        <f t="shared" si="1"/>
        <v>84015</v>
      </c>
      <c r="H11" s="2">
        <v>90</v>
      </c>
      <c r="I11" s="3">
        <v>83925</v>
      </c>
      <c r="J11" s="4">
        <f t="shared" si="2"/>
        <v>10.662381717550428</v>
      </c>
      <c r="K11" s="4">
        <f t="shared" si="3"/>
        <v>-1.1111111111111072</v>
      </c>
      <c r="L11" s="4">
        <f t="shared" si="4"/>
        <v>10.675007447125417</v>
      </c>
    </row>
    <row r="12" spans="1:12" s="1" customFormat="1" ht="15" customHeight="1">
      <c r="A12" s="63"/>
      <c r="B12" s="63"/>
      <c r="C12" s="6" t="s">
        <v>39</v>
      </c>
      <c r="D12" s="2">
        <f t="shared" si="0"/>
        <v>42752</v>
      </c>
      <c r="E12" s="2">
        <v>123</v>
      </c>
      <c r="F12" s="3">
        <v>42629</v>
      </c>
      <c r="G12" s="2">
        <f t="shared" si="1"/>
        <v>42185</v>
      </c>
      <c r="H12" s="2">
        <v>112</v>
      </c>
      <c r="I12" s="3">
        <v>42073</v>
      </c>
      <c r="J12" s="4">
        <f t="shared" si="2"/>
        <v>1.344079649164387</v>
      </c>
      <c r="K12" s="4">
        <f t="shared" si="3"/>
        <v>9.82142857142858</v>
      </c>
      <c r="L12" s="4">
        <f t="shared" si="4"/>
        <v>1.321512609036679</v>
      </c>
    </row>
    <row r="13" spans="1:12" s="1" customFormat="1" ht="15" customHeight="1">
      <c r="A13" s="63"/>
      <c r="B13" s="63"/>
      <c r="C13" s="6" t="s">
        <v>40</v>
      </c>
      <c r="D13" s="2">
        <f t="shared" si="0"/>
        <v>58064</v>
      </c>
      <c r="E13" s="2">
        <v>632</v>
      </c>
      <c r="F13" s="3">
        <v>57432</v>
      </c>
      <c r="G13" s="2">
        <f t="shared" si="1"/>
        <v>36777</v>
      </c>
      <c r="H13" s="2">
        <v>532</v>
      </c>
      <c r="I13" s="3">
        <v>36245</v>
      </c>
      <c r="J13" s="4">
        <f t="shared" si="2"/>
        <v>57.8812844984637</v>
      </c>
      <c r="K13" s="4">
        <f t="shared" si="3"/>
        <v>18.796992481203013</v>
      </c>
      <c r="L13" s="4">
        <f t="shared" si="4"/>
        <v>58.45495930473168</v>
      </c>
    </row>
    <row r="14" spans="1:12" s="1" customFormat="1" ht="15" customHeight="1">
      <c r="A14" s="63"/>
      <c r="B14" s="63"/>
      <c r="C14" s="6" t="s">
        <v>41</v>
      </c>
      <c r="D14" s="2">
        <f t="shared" si="0"/>
        <v>70068</v>
      </c>
      <c r="E14" s="2">
        <v>117</v>
      </c>
      <c r="F14" s="3">
        <v>69951</v>
      </c>
      <c r="G14" s="2">
        <f t="shared" si="1"/>
        <v>36108</v>
      </c>
      <c r="H14" s="2">
        <v>146</v>
      </c>
      <c r="I14" s="3">
        <v>35962</v>
      </c>
      <c r="J14" s="4">
        <f t="shared" si="2"/>
        <v>94.05117979395148</v>
      </c>
      <c r="K14" s="4">
        <f t="shared" si="3"/>
        <v>-19.863013698630137</v>
      </c>
      <c r="L14" s="4">
        <f t="shared" si="4"/>
        <v>94.5136533007063</v>
      </c>
    </row>
    <row r="15" spans="1:12" s="1" customFormat="1" ht="15" customHeight="1">
      <c r="A15" s="63"/>
      <c r="B15" s="63"/>
      <c r="C15" s="6" t="s">
        <v>63</v>
      </c>
      <c r="D15" s="2">
        <f t="shared" si="0"/>
        <v>81136</v>
      </c>
      <c r="E15" s="2">
        <v>970</v>
      </c>
      <c r="F15" s="3">
        <v>80166</v>
      </c>
      <c r="G15" s="2">
        <f t="shared" si="1"/>
        <v>39244</v>
      </c>
      <c r="H15" s="2">
        <v>954</v>
      </c>
      <c r="I15" s="3">
        <v>38290</v>
      </c>
      <c r="J15" s="4">
        <f t="shared" si="2"/>
        <v>106.74752828457854</v>
      </c>
      <c r="K15" s="4">
        <f t="shared" si="3"/>
        <v>1.6771488469601747</v>
      </c>
      <c r="L15" s="4">
        <f t="shared" si="4"/>
        <v>109.36536954818492</v>
      </c>
    </row>
    <row r="16" spans="1:12" s="1" customFormat="1" ht="15" customHeight="1">
      <c r="A16" s="63"/>
      <c r="B16" s="63"/>
      <c r="C16" s="6" t="s">
        <v>42</v>
      </c>
      <c r="D16" s="2">
        <f t="shared" si="0"/>
        <v>4264</v>
      </c>
      <c r="E16" s="2">
        <v>72</v>
      </c>
      <c r="F16" s="3">
        <v>4192</v>
      </c>
      <c r="G16" s="2">
        <f t="shared" si="1"/>
        <v>3469</v>
      </c>
      <c r="H16" s="2">
        <v>125</v>
      </c>
      <c r="I16" s="3">
        <v>3344</v>
      </c>
      <c r="J16" s="4">
        <f t="shared" si="2"/>
        <v>22.917267223983863</v>
      </c>
      <c r="K16" s="4">
        <f t="shared" si="3"/>
        <v>-42.400000000000006</v>
      </c>
      <c r="L16" s="4">
        <f t="shared" si="4"/>
        <v>25.35885167464116</v>
      </c>
    </row>
    <row r="17" spans="1:12" s="1" customFormat="1" ht="15" customHeight="1">
      <c r="A17" s="63"/>
      <c r="B17" s="64"/>
      <c r="C17" s="6" t="s">
        <v>43</v>
      </c>
      <c r="D17" s="2">
        <f t="shared" si="0"/>
        <v>478301</v>
      </c>
      <c r="E17" s="2">
        <v>2216</v>
      </c>
      <c r="F17" s="3">
        <v>476085</v>
      </c>
      <c r="G17" s="2">
        <f t="shared" si="1"/>
        <v>351609</v>
      </c>
      <c r="H17" s="2">
        <v>2160</v>
      </c>
      <c r="I17" s="3">
        <v>349449</v>
      </c>
      <c r="J17" s="4">
        <f t="shared" si="2"/>
        <v>36.03206971380142</v>
      </c>
      <c r="K17" s="4">
        <f t="shared" si="3"/>
        <v>2.592592592592591</v>
      </c>
      <c r="L17" s="4">
        <f t="shared" si="4"/>
        <v>36.238764454899</v>
      </c>
    </row>
    <row r="18" spans="1:12" s="1" customFormat="1" ht="15" customHeight="1">
      <c r="A18" s="63"/>
      <c r="B18" s="60" t="s">
        <v>9</v>
      </c>
      <c r="C18" s="61"/>
      <c r="D18" s="2">
        <f t="shared" si="0"/>
        <v>2773</v>
      </c>
      <c r="E18" s="2">
        <v>15</v>
      </c>
      <c r="F18" s="3">
        <v>2758</v>
      </c>
      <c r="G18" s="2">
        <f t="shared" si="1"/>
        <v>2599</v>
      </c>
      <c r="H18" s="2">
        <v>13</v>
      </c>
      <c r="I18" s="3">
        <v>2586</v>
      </c>
      <c r="J18" s="4">
        <f t="shared" si="2"/>
        <v>6.694882647171996</v>
      </c>
      <c r="K18" s="4">
        <f t="shared" si="3"/>
        <v>15.384615384615374</v>
      </c>
      <c r="L18" s="4">
        <f t="shared" si="4"/>
        <v>6.651198762567678</v>
      </c>
    </row>
    <row r="19" spans="1:12" s="1" customFormat="1" ht="15" customHeight="1">
      <c r="A19" s="64"/>
      <c r="B19" s="60" t="s">
        <v>10</v>
      </c>
      <c r="C19" s="61"/>
      <c r="D19" s="2">
        <f t="shared" si="0"/>
        <v>2265445</v>
      </c>
      <c r="E19" s="2">
        <v>968671</v>
      </c>
      <c r="F19" s="3">
        <v>1296774</v>
      </c>
      <c r="G19" s="2">
        <f t="shared" si="1"/>
        <v>2568545</v>
      </c>
      <c r="H19" s="2">
        <v>1473106</v>
      </c>
      <c r="I19" s="3">
        <v>1095439</v>
      </c>
      <c r="J19" s="4">
        <f t="shared" si="2"/>
        <v>-11.800455121479281</v>
      </c>
      <c r="K19" s="4">
        <f t="shared" si="3"/>
        <v>-34.24295332447224</v>
      </c>
      <c r="L19" s="4">
        <f t="shared" si="4"/>
        <v>18.379389450256923</v>
      </c>
    </row>
    <row r="20" spans="1:12" s="1" customFormat="1" ht="15" customHeight="1">
      <c r="A20" s="62" t="s">
        <v>2</v>
      </c>
      <c r="B20" s="60" t="s">
        <v>11</v>
      </c>
      <c r="C20" s="61"/>
      <c r="D20" s="2">
        <f t="shared" si="0"/>
        <v>27494</v>
      </c>
      <c r="E20" s="2">
        <v>79</v>
      </c>
      <c r="F20" s="3">
        <v>27415</v>
      </c>
      <c r="G20" s="2">
        <f t="shared" si="1"/>
        <v>25462</v>
      </c>
      <c r="H20" s="2">
        <v>93</v>
      </c>
      <c r="I20" s="3">
        <v>25369</v>
      </c>
      <c r="J20" s="4">
        <f t="shared" si="2"/>
        <v>7.980519990574186</v>
      </c>
      <c r="K20" s="4">
        <f t="shared" si="3"/>
        <v>-15.053763440860212</v>
      </c>
      <c r="L20" s="4">
        <f t="shared" si="4"/>
        <v>8.064961173085262</v>
      </c>
    </row>
    <row r="21" spans="1:12" s="1" customFormat="1" ht="15" customHeight="1">
      <c r="A21" s="63"/>
      <c r="B21" s="60" t="s">
        <v>78</v>
      </c>
      <c r="C21" s="61"/>
      <c r="D21" s="2">
        <f t="shared" si="0"/>
        <v>129685</v>
      </c>
      <c r="E21" s="2">
        <v>917</v>
      </c>
      <c r="F21" s="3">
        <v>128768</v>
      </c>
      <c r="G21" s="2">
        <f t="shared" si="1"/>
        <v>118082</v>
      </c>
      <c r="H21" s="2">
        <v>828</v>
      </c>
      <c r="I21" s="3">
        <v>117254</v>
      </c>
      <c r="J21" s="4">
        <f t="shared" si="2"/>
        <v>9.826222455581712</v>
      </c>
      <c r="K21" s="4">
        <f t="shared" si="3"/>
        <v>10.748792270531403</v>
      </c>
      <c r="L21" s="4">
        <f t="shared" si="4"/>
        <v>9.819707643236054</v>
      </c>
    </row>
    <row r="22" spans="1:12" s="1" customFormat="1" ht="15" customHeight="1">
      <c r="A22" s="63"/>
      <c r="B22" s="60" t="s">
        <v>12</v>
      </c>
      <c r="C22" s="61"/>
      <c r="D22" s="2">
        <f t="shared" si="0"/>
        <v>855</v>
      </c>
      <c r="E22" s="2">
        <v>0</v>
      </c>
      <c r="F22" s="3">
        <v>855</v>
      </c>
      <c r="G22" s="2">
        <f t="shared" si="1"/>
        <v>732</v>
      </c>
      <c r="H22" s="2">
        <v>8</v>
      </c>
      <c r="I22" s="3">
        <v>724</v>
      </c>
      <c r="J22" s="4">
        <f t="shared" si="2"/>
        <v>16.803278688524582</v>
      </c>
      <c r="K22" s="4">
        <f t="shared" si="3"/>
        <v>-100</v>
      </c>
      <c r="L22" s="4">
        <f t="shared" si="4"/>
        <v>18.093922651933703</v>
      </c>
    </row>
    <row r="23" spans="1:12" s="1" customFormat="1" ht="15" customHeight="1">
      <c r="A23" s="63"/>
      <c r="B23" s="60" t="s">
        <v>13</v>
      </c>
      <c r="C23" s="61"/>
      <c r="D23" s="2">
        <f t="shared" si="0"/>
        <v>1182</v>
      </c>
      <c r="E23" s="2">
        <v>99</v>
      </c>
      <c r="F23" s="3">
        <v>1083</v>
      </c>
      <c r="G23" s="2">
        <f t="shared" si="1"/>
        <v>1024</v>
      </c>
      <c r="H23" s="2">
        <v>41</v>
      </c>
      <c r="I23" s="3">
        <v>983</v>
      </c>
      <c r="J23" s="4">
        <f t="shared" si="2"/>
        <v>15.4296875</v>
      </c>
      <c r="K23" s="4">
        <f t="shared" si="3"/>
        <v>141.46341463414635</v>
      </c>
      <c r="L23" s="4">
        <f t="shared" si="4"/>
        <v>10.172939979654117</v>
      </c>
    </row>
    <row r="24" spans="1:12" s="1" customFormat="1" ht="15" customHeight="1">
      <c r="A24" s="63"/>
      <c r="B24" s="60" t="s">
        <v>14</v>
      </c>
      <c r="C24" s="61"/>
      <c r="D24" s="2">
        <f t="shared" si="0"/>
        <v>371</v>
      </c>
      <c r="E24" s="2">
        <v>46</v>
      </c>
      <c r="F24" s="3">
        <v>325</v>
      </c>
      <c r="G24" s="2">
        <f t="shared" si="1"/>
        <v>399</v>
      </c>
      <c r="H24" s="2">
        <v>54</v>
      </c>
      <c r="I24" s="3">
        <v>345</v>
      </c>
      <c r="J24" s="4">
        <f t="shared" si="2"/>
        <v>-7.017543859649122</v>
      </c>
      <c r="K24" s="4">
        <f t="shared" si="3"/>
        <v>-14.814814814814813</v>
      </c>
      <c r="L24" s="4">
        <f t="shared" si="4"/>
        <v>-5.797101449275366</v>
      </c>
    </row>
    <row r="25" spans="1:12" s="1" customFormat="1" ht="15" customHeight="1">
      <c r="A25" s="63"/>
      <c r="B25" s="60" t="s">
        <v>15</v>
      </c>
      <c r="C25" s="61"/>
      <c r="D25" s="2">
        <f t="shared" si="0"/>
        <v>2908</v>
      </c>
      <c r="E25" s="2">
        <v>67</v>
      </c>
      <c r="F25" s="3">
        <v>2841</v>
      </c>
      <c r="G25" s="2">
        <f t="shared" si="1"/>
        <v>2493</v>
      </c>
      <c r="H25" s="2">
        <v>62</v>
      </c>
      <c r="I25" s="3">
        <v>2431</v>
      </c>
      <c r="J25" s="4">
        <f t="shared" si="2"/>
        <v>16.646610509426395</v>
      </c>
      <c r="K25" s="4">
        <f t="shared" si="3"/>
        <v>8.064516129032251</v>
      </c>
      <c r="L25" s="4">
        <f t="shared" si="4"/>
        <v>16.86548745372274</v>
      </c>
    </row>
    <row r="26" spans="1:12" s="1" customFormat="1" ht="15" customHeight="1">
      <c r="A26" s="64"/>
      <c r="B26" s="60" t="s">
        <v>16</v>
      </c>
      <c r="C26" s="61"/>
      <c r="D26" s="2">
        <f t="shared" si="0"/>
        <v>162495</v>
      </c>
      <c r="E26" s="2">
        <v>1208</v>
      </c>
      <c r="F26" s="3">
        <v>161287</v>
      </c>
      <c r="G26" s="2">
        <f t="shared" si="1"/>
        <v>148192</v>
      </c>
      <c r="H26" s="2">
        <v>1086</v>
      </c>
      <c r="I26" s="3">
        <v>147106</v>
      </c>
      <c r="J26" s="4">
        <f t="shared" si="2"/>
        <v>9.651668106240564</v>
      </c>
      <c r="K26" s="4">
        <f t="shared" si="3"/>
        <v>11.233885819521184</v>
      </c>
      <c r="L26" s="4">
        <f t="shared" si="4"/>
        <v>9.639987492012558</v>
      </c>
    </row>
    <row r="27" spans="1:12" s="1" customFormat="1" ht="15" customHeight="1">
      <c r="A27" s="62" t="s">
        <v>3</v>
      </c>
      <c r="B27" s="60" t="s">
        <v>17</v>
      </c>
      <c r="C27" s="61"/>
      <c r="D27" s="2">
        <f t="shared" si="0"/>
        <v>1708</v>
      </c>
      <c r="E27" s="2">
        <v>1</v>
      </c>
      <c r="F27" s="3">
        <v>1707</v>
      </c>
      <c r="G27" s="2">
        <f t="shared" si="1"/>
        <v>1559</v>
      </c>
      <c r="H27" s="2">
        <v>3</v>
      </c>
      <c r="I27" s="3">
        <v>1556</v>
      </c>
      <c r="J27" s="4">
        <f t="shared" si="2"/>
        <v>9.557408595253358</v>
      </c>
      <c r="K27" s="4">
        <f t="shared" si="3"/>
        <v>-66.66666666666667</v>
      </c>
      <c r="L27" s="4">
        <f t="shared" si="4"/>
        <v>9.704370179948585</v>
      </c>
    </row>
    <row r="28" spans="1:12" s="1" customFormat="1" ht="15" customHeight="1">
      <c r="A28" s="63"/>
      <c r="B28" s="60" t="s">
        <v>18</v>
      </c>
      <c r="C28" s="61"/>
      <c r="D28" s="2">
        <f t="shared" si="0"/>
        <v>11104</v>
      </c>
      <c r="E28" s="2">
        <v>18</v>
      </c>
      <c r="F28" s="3">
        <v>11086</v>
      </c>
      <c r="G28" s="2">
        <f t="shared" si="1"/>
        <v>10080</v>
      </c>
      <c r="H28" s="2">
        <v>17</v>
      </c>
      <c r="I28" s="3">
        <v>10063</v>
      </c>
      <c r="J28" s="4">
        <f t="shared" si="2"/>
        <v>10.158730158730167</v>
      </c>
      <c r="K28" s="4">
        <f t="shared" si="3"/>
        <v>5.882352941176472</v>
      </c>
      <c r="L28" s="4">
        <f t="shared" si="4"/>
        <v>10.165954486733586</v>
      </c>
    </row>
    <row r="29" spans="1:12" s="1" customFormat="1" ht="15" customHeight="1">
      <c r="A29" s="63"/>
      <c r="B29" s="60" t="s">
        <v>19</v>
      </c>
      <c r="C29" s="61"/>
      <c r="D29" s="2">
        <f t="shared" si="0"/>
        <v>18397</v>
      </c>
      <c r="E29" s="2">
        <v>31</v>
      </c>
      <c r="F29" s="3">
        <v>18366</v>
      </c>
      <c r="G29" s="2">
        <f t="shared" si="1"/>
        <v>16353</v>
      </c>
      <c r="H29" s="2">
        <v>36</v>
      </c>
      <c r="I29" s="3">
        <v>16317</v>
      </c>
      <c r="J29" s="4">
        <f t="shared" si="2"/>
        <v>12.499235614260385</v>
      </c>
      <c r="K29" s="4">
        <f t="shared" si="3"/>
        <v>-13.888888888888884</v>
      </c>
      <c r="L29" s="4">
        <f t="shared" si="4"/>
        <v>12.557455414598273</v>
      </c>
    </row>
    <row r="30" spans="1:12" s="1" customFormat="1" ht="15" customHeight="1">
      <c r="A30" s="63"/>
      <c r="B30" s="60" t="s">
        <v>20</v>
      </c>
      <c r="C30" s="61"/>
      <c r="D30" s="2">
        <f t="shared" si="0"/>
        <v>4531</v>
      </c>
      <c r="E30" s="2">
        <v>3</v>
      </c>
      <c r="F30" s="3">
        <v>4528</v>
      </c>
      <c r="G30" s="2">
        <f t="shared" si="1"/>
        <v>4136</v>
      </c>
      <c r="H30" s="2">
        <v>2</v>
      </c>
      <c r="I30" s="3">
        <v>4134</v>
      </c>
      <c r="J30" s="4">
        <f t="shared" si="2"/>
        <v>9.550290135396523</v>
      </c>
      <c r="K30" s="4">
        <f t="shared" si="3"/>
        <v>50</v>
      </c>
      <c r="L30" s="4">
        <f t="shared" si="4"/>
        <v>9.530720851475571</v>
      </c>
    </row>
    <row r="31" spans="1:12" s="1" customFormat="1" ht="15" customHeight="1">
      <c r="A31" s="63"/>
      <c r="B31" s="60" t="s">
        <v>21</v>
      </c>
      <c r="C31" s="61"/>
      <c r="D31" s="2">
        <f t="shared" si="0"/>
        <v>6134</v>
      </c>
      <c r="E31" s="2">
        <v>6</v>
      </c>
      <c r="F31" s="3">
        <v>6128</v>
      </c>
      <c r="G31" s="2">
        <f t="shared" si="1"/>
        <v>5174</v>
      </c>
      <c r="H31" s="2">
        <v>4</v>
      </c>
      <c r="I31" s="3">
        <v>5170</v>
      </c>
      <c r="J31" s="4">
        <f t="shared" si="2"/>
        <v>18.554310011596442</v>
      </c>
      <c r="K31" s="4">
        <f t="shared" si="3"/>
        <v>50</v>
      </c>
      <c r="L31" s="4">
        <f t="shared" si="4"/>
        <v>18.529980657640223</v>
      </c>
    </row>
    <row r="32" spans="1:12" s="1" customFormat="1" ht="15" customHeight="1">
      <c r="A32" s="63"/>
      <c r="B32" s="60" t="s">
        <v>44</v>
      </c>
      <c r="C32" s="61"/>
      <c r="D32" s="2">
        <f t="shared" si="0"/>
        <v>2834</v>
      </c>
      <c r="E32" s="2">
        <v>14</v>
      </c>
      <c r="F32" s="3">
        <v>2820</v>
      </c>
      <c r="G32" s="2">
        <f t="shared" si="1"/>
        <v>2403</v>
      </c>
      <c r="H32" s="2">
        <v>15</v>
      </c>
      <c r="I32" s="3">
        <v>2388</v>
      </c>
      <c r="J32" s="4">
        <f t="shared" si="2"/>
        <v>17.935913441531426</v>
      </c>
      <c r="K32" s="4">
        <f t="shared" si="3"/>
        <v>-6.666666666666665</v>
      </c>
      <c r="L32" s="4">
        <f t="shared" si="4"/>
        <v>18.090452261306524</v>
      </c>
    </row>
    <row r="33" spans="1:12" s="1" customFormat="1" ht="15" customHeight="1">
      <c r="A33" s="63"/>
      <c r="B33" s="60" t="s">
        <v>22</v>
      </c>
      <c r="C33" s="61"/>
      <c r="D33" s="2">
        <f t="shared" si="0"/>
        <v>2722</v>
      </c>
      <c r="E33" s="2">
        <v>14</v>
      </c>
      <c r="F33" s="3">
        <v>2708</v>
      </c>
      <c r="G33" s="2">
        <f t="shared" si="1"/>
        <v>2381</v>
      </c>
      <c r="H33" s="2">
        <v>10</v>
      </c>
      <c r="I33" s="3">
        <v>2371</v>
      </c>
      <c r="J33" s="4">
        <f t="shared" si="2"/>
        <v>14.32171356572869</v>
      </c>
      <c r="K33" s="4">
        <f t="shared" si="3"/>
        <v>39.99999999999999</v>
      </c>
      <c r="L33" s="4">
        <f t="shared" si="4"/>
        <v>14.213412062420927</v>
      </c>
    </row>
    <row r="34" spans="1:12" s="1" customFormat="1" ht="15" customHeight="1">
      <c r="A34" s="63"/>
      <c r="B34" s="60" t="s">
        <v>79</v>
      </c>
      <c r="C34" s="61"/>
      <c r="D34" s="2">
        <f t="shared" si="0"/>
        <v>15672</v>
      </c>
      <c r="E34" s="2">
        <v>16</v>
      </c>
      <c r="F34" s="3">
        <v>15656</v>
      </c>
      <c r="G34" s="2">
        <f t="shared" si="1"/>
        <v>15045</v>
      </c>
      <c r="H34" s="2">
        <v>31</v>
      </c>
      <c r="I34" s="3">
        <v>15014</v>
      </c>
      <c r="J34" s="4">
        <f t="shared" si="2"/>
        <v>4.167497507477558</v>
      </c>
      <c r="K34" s="4">
        <f t="shared" si="3"/>
        <v>-48.38709677419355</v>
      </c>
      <c r="L34" s="4">
        <f t="shared" si="4"/>
        <v>4.276009058212327</v>
      </c>
    </row>
    <row r="35" spans="1:12" s="1" customFormat="1" ht="15" customHeight="1">
      <c r="A35" s="63"/>
      <c r="B35" s="60" t="s">
        <v>23</v>
      </c>
      <c r="C35" s="61"/>
      <c r="D35" s="2">
        <f t="shared" si="0"/>
        <v>1921</v>
      </c>
      <c r="E35" s="2">
        <v>3</v>
      </c>
      <c r="F35" s="3">
        <v>1918</v>
      </c>
      <c r="G35" s="2">
        <f t="shared" si="1"/>
        <v>1857</v>
      </c>
      <c r="H35" s="2">
        <v>6</v>
      </c>
      <c r="I35" s="3">
        <v>1851</v>
      </c>
      <c r="J35" s="4">
        <f t="shared" si="2"/>
        <v>3.4464189553042646</v>
      </c>
      <c r="K35" s="4">
        <f t="shared" si="3"/>
        <v>-50</v>
      </c>
      <c r="L35" s="4">
        <f t="shared" si="4"/>
        <v>3.6196650459211277</v>
      </c>
    </row>
    <row r="36" spans="1:12" s="1" customFormat="1" ht="15" customHeight="1">
      <c r="A36" s="63"/>
      <c r="B36" s="60" t="s">
        <v>24</v>
      </c>
      <c r="C36" s="61"/>
      <c r="D36" s="2">
        <f t="shared" si="0"/>
        <v>450</v>
      </c>
      <c r="E36" s="2">
        <v>0</v>
      </c>
      <c r="F36" s="3">
        <v>450</v>
      </c>
      <c r="G36" s="2">
        <f t="shared" si="1"/>
        <v>389</v>
      </c>
      <c r="H36" s="2">
        <v>0</v>
      </c>
      <c r="I36" s="3">
        <v>389</v>
      </c>
      <c r="J36" s="4">
        <f t="shared" si="2"/>
        <v>15.681233933161964</v>
      </c>
      <c r="K36" s="4" t="str">
        <f t="shared" si="3"/>
        <v>-</v>
      </c>
      <c r="L36" s="4">
        <f t="shared" si="4"/>
        <v>15.681233933161964</v>
      </c>
    </row>
    <row r="37" spans="1:12" s="1" customFormat="1" ht="15" customHeight="1">
      <c r="A37" s="63"/>
      <c r="B37" s="60" t="s">
        <v>25</v>
      </c>
      <c r="C37" s="61"/>
      <c r="D37" s="2">
        <f t="shared" si="0"/>
        <v>2344</v>
      </c>
      <c r="E37" s="2">
        <v>2</v>
      </c>
      <c r="F37" s="3">
        <v>2342</v>
      </c>
      <c r="G37" s="2">
        <f t="shared" si="1"/>
        <v>2137</v>
      </c>
      <c r="H37" s="2">
        <v>2</v>
      </c>
      <c r="I37" s="3">
        <v>2135</v>
      </c>
      <c r="J37" s="4">
        <f t="shared" si="2"/>
        <v>9.686476368741225</v>
      </c>
      <c r="K37" s="4">
        <f t="shared" si="3"/>
        <v>0</v>
      </c>
      <c r="L37" s="4">
        <f t="shared" si="4"/>
        <v>9.695550351288063</v>
      </c>
    </row>
    <row r="38" spans="1:12" s="1" customFormat="1" ht="15" customHeight="1">
      <c r="A38" s="63"/>
      <c r="B38" s="60" t="s">
        <v>80</v>
      </c>
      <c r="C38" s="61"/>
      <c r="D38" s="2">
        <f t="shared" si="0"/>
        <v>1961</v>
      </c>
      <c r="E38" s="2">
        <v>0</v>
      </c>
      <c r="F38" s="3">
        <v>1961</v>
      </c>
      <c r="G38" s="2">
        <f t="shared" si="1"/>
        <v>1542</v>
      </c>
      <c r="H38" s="2">
        <v>3</v>
      </c>
      <c r="I38" s="3">
        <v>1539</v>
      </c>
      <c r="J38" s="4">
        <f t="shared" si="2"/>
        <v>27.172503242542145</v>
      </c>
      <c r="K38" s="4">
        <f t="shared" si="3"/>
        <v>-100</v>
      </c>
      <c r="L38" s="4">
        <f t="shared" si="4"/>
        <v>27.42040285899936</v>
      </c>
    </row>
    <row r="39" spans="1:12" s="1" customFormat="1" ht="15" customHeight="1">
      <c r="A39" s="63"/>
      <c r="B39" s="60" t="s">
        <v>26</v>
      </c>
      <c r="C39" s="61"/>
      <c r="D39" s="2">
        <f t="shared" si="0"/>
        <v>12013</v>
      </c>
      <c r="E39" s="2">
        <v>10</v>
      </c>
      <c r="F39" s="3">
        <v>12003</v>
      </c>
      <c r="G39" s="2">
        <f t="shared" si="1"/>
        <v>10365</v>
      </c>
      <c r="H39" s="2">
        <v>7</v>
      </c>
      <c r="I39" s="3">
        <v>10358</v>
      </c>
      <c r="J39" s="4">
        <f t="shared" si="2"/>
        <v>15.899662325132669</v>
      </c>
      <c r="K39" s="4">
        <f t="shared" si="3"/>
        <v>42.85714285714286</v>
      </c>
      <c r="L39" s="4">
        <f t="shared" si="4"/>
        <v>15.8814442942653</v>
      </c>
    </row>
    <row r="40" spans="1:12" s="1" customFormat="1" ht="15" customHeight="1">
      <c r="A40" s="64"/>
      <c r="B40" s="60" t="s">
        <v>27</v>
      </c>
      <c r="C40" s="61"/>
      <c r="D40" s="2">
        <f t="shared" si="0"/>
        <v>81791</v>
      </c>
      <c r="E40" s="2">
        <v>118</v>
      </c>
      <c r="F40" s="3">
        <v>81673</v>
      </c>
      <c r="G40" s="2">
        <f t="shared" si="1"/>
        <v>73421</v>
      </c>
      <c r="H40" s="2">
        <v>136</v>
      </c>
      <c r="I40" s="3">
        <v>73285</v>
      </c>
      <c r="J40" s="4">
        <f t="shared" si="2"/>
        <v>11.40000817204887</v>
      </c>
      <c r="K40" s="4">
        <f t="shared" si="3"/>
        <v>-13.235294117647056</v>
      </c>
      <c r="L40" s="4">
        <f t="shared" si="4"/>
        <v>11.445725591867362</v>
      </c>
    </row>
    <row r="41" spans="1:12" s="1" customFormat="1" ht="15" customHeight="1">
      <c r="A41" s="62" t="s">
        <v>4</v>
      </c>
      <c r="B41" s="60" t="s">
        <v>28</v>
      </c>
      <c r="C41" s="61"/>
      <c r="D41" s="2">
        <f t="shared" si="0"/>
        <v>21699</v>
      </c>
      <c r="E41" s="2">
        <v>99</v>
      </c>
      <c r="F41" s="3">
        <v>21600</v>
      </c>
      <c r="G41" s="2">
        <f t="shared" si="1"/>
        <v>21011</v>
      </c>
      <c r="H41" s="2">
        <v>93</v>
      </c>
      <c r="I41" s="3">
        <v>20918</v>
      </c>
      <c r="J41" s="4">
        <f t="shared" si="2"/>
        <v>3.2744752748560257</v>
      </c>
      <c r="K41" s="4">
        <f t="shared" si="3"/>
        <v>6.451612903225801</v>
      </c>
      <c r="L41" s="4">
        <f t="shared" si="4"/>
        <v>3.260349937852558</v>
      </c>
    </row>
    <row r="42" spans="1:12" s="1" customFormat="1" ht="15" customHeight="1">
      <c r="A42" s="63"/>
      <c r="B42" s="60" t="s">
        <v>29</v>
      </c>
      <c r="C42" s="61"/>
      <c r="D42" s="2">
        <f t="shared" si="0"/>
        <v>3630</v>
      </c>
      <c r="E42" s="2">
        <v>12</v>
      </c>
      <c r="F42" s="3">
        <v>3618</v>
      </c>
      <c r="G42" s="2">
        <f t="shared" si="1"/>
        <v>3293</v>
      </c>
      <c r="H42" s="2">
        <v>15</v>
      </c>
      <c r="I42" s="3">
        <v>3278</v>
      </c>
      <c r="J42" s="4">
        <f t="shared" si="2"/>
        <v>10.233829334952937</v>
      </c>
      <c r="K42" s="4">
        <f t="shared" si="3"/>
        <v>-19.999999999999996</v>
      </c>
      <c r="L42" s="4">
        <f t="shared" si="4"/>
        <v>10.372178157413048</v>
      </c>
    </row>
    <row r="43" spans="1:12" s="1" customFormat="1" ht="15" customHeight="1">
      <c r="A43" s="63"/>
      <c r="B43" s="60" t="s">
        <v>30</v>
      </c>
      <c r="C43" s="61"/>
      <c r="D43" s="2">
        <f t="shared" si="0"/>
        <v>802</v>
      </c>
      <c r="E43" s="2">
        <v>6</v>
      </c>
      <c r="F43" s="3">
        <v>796</v>
      </c>
      <c r="G43" s="2">
        <f t="shared" si="1"/>
        <v>524</v>
      </c>
      <c r="H43" s="2">
        <v>7</v>
      </c>
      <c r="I43" s="3">
        <v>517</v>
      </c>
      <c r="J43" s="4">
        <f t="shared" si="2"/>
        <v>53.05343511450382</v>
      </c>
      <c r="K43" s="4">
        <f t="shared" si="3"/>
        <v>-14.28571428571429</v>
      </c>
      <c r="L43" s="4">
        <f t="shared" si="4"/>
        <v>53.965183752417786</v>
      </c>
    </row>
    <row r="44" spans="1:12" s="1" customFormat="1" ht="15" customHeight="1">
      <c r="A44" s="64"/>
      <c r="B44" s="60" t="s">
        <v>31</v>
      </c>
      <c r="C44" s="61"/>
      <c r="D44" s="2">
        <f t="shared" si="0"/>
        <v>26131</v>
      </c>
      <c r="E44" s="2">
        <v>117</v>
      </c>
      <c r="F44" s="3">
        <v>26014</v>
      </c>
      <c r="G44" s="2">
        <f t="shared" si="1"/>
        <v>24828</v>
      </c>
      <c r="H44" s="2">
        <v>115</v>
      </c>
      <c r="I44" s="3">
        <v>24713</v>
      </c>
      <c r="J44" s="4">
        <f t="shared" si="2"/>
        <v>5.248106975994848</v>
      </c>
      <c r="K44" s="4">
        <f t="shared" si="3"/>
        <v>1.7391304347825987</v>
      </c>
      <c r="L44" s="4">
        <f t="shared" si="4"/>
        <v>5.264435722089589</v>
      </c>
    </row>
    <row r="45" spans="1:12" s="1" customFormat="1" ht="24.75" customHeight="1">
      <c r="A45" s="62" t="s">
        <v>5</v>
      </c>
      <c r="B45" s="60" t="s">
        <v>32</v>
      </c>
      <c r="C45" s="61"/>
      <c r="D45" s="2">
        <f t="shared" si="0"/>
        <v>1501</v>
      </c>
      <c r="E45" s="2">
        <v>18</v>
      </c>
      <c r="F45" s="3">
        <v>1483</v>
      </c>
      <c r="G45" s="2">
        <f t="shared" si="1"/>
        <v>1278</v>
      </c>
      <c r="H45" s="2">
        <v>24</v>
      </c>
      <c r="I45" s="3">
        <v>1254</v>
      </c>
      <c r="J45" s="4">
        <f t="shared" si="2"/>
        <v>17.44913928012519</v>
      </c>
      <c r="K45" s="4">
        <f t="shared" si="3"/>
        <v>-25</v>
      </c>
      <c r="L45" s="4">
        <f t="shared" si="4"/>
        <v>18.26156299840511</v>
      </c>
    </row>
    <row r="46" spans="1:12" s="1" customFormat="1" ht="24.75" customHeight="1">
      <c r="A46" s="63"/>
      <c r="B46" s="60" t="s">
        <v>33</v>
      </c>
      <c r="C46" s="61"/>
      <c r="D46" s="2">
        <f t="shared" si="0"/>
        <v>1254</v>
      </c>
      <c r="E46" s="2">
        <v>4</v>
      </c>
      <c r="F46" s="3">
        <v>1250</v>
      </c>
      <c r="G46" s="2">
        <f t="shared" si="1"/>
        <v>1244</v>
      </c>
      <c r="H46" s="2">
        <v>14</v>
      </c>
      <c r="I46" s="3">
        <v>1230</v>
      </c>
      <c r="J46" s="4">
        <f t="shared" si="2"/>
        <v>0.8038585209003246</v>
      </c>
      <c r="K46" s="4">
        <f t="shared" si="3"/>
        <v>-71.42857142857143</v>
      </c>
      <c r="L46" s="4">
        <f t="shared" si="4"/>
        <v>1.6260162601626105</v>
      </c>
    </row>
    <row r="47" spans="1:12" s="1" customFormat="1" ht="19.5" customHeight="1">
      <c r="A47" s="64"/>
      <c r="B47" s="71" t="s">
        <v>34</v>
      </c>
      <c r="C47" s="72"/>
      <c r="D47" s="2">
        <f t="shared" si="0"/>
        <v>2755</v>
      </c>
      <c r="E47" s="2">
        <v>22</v>
      </c>
      <c r="F47" s="3">
        <v>2733</v>
      </c>
      <c r="G47" s="2">
        <f t="shared" si="1"/>
        <v>2522</v>
      </c>
      <c r="H47" s="2">
        <v>38</v>
      </c>
      <c r="I47" s="3">
        <v>2484</v>
      </c>
      <c r="J47" s="4">
        <f t="shared" si="2"/>
        <v>9.238699444885</v>
      </c>
      <c r="K47" s="4">
        <f t="shared" si="3"/>
        <v>-42.10526315789473</v>
      </c>
      <c r="L47" s="4">
        <f t="shared" si="4"/>
        <v>10.024154589371982</v>
      </c>
    </row>
    <row r="48" spans="1:12" s="1" customFormat="1" ht="15" customHeight="1">
      <c r="A48" s="5"/>
      <c r="B48" s="73" t="s">
        <v>35</v>
      </c>
      <c r="C48" s="72"/>
      <c r="D48" s="2">
        <f t="shared" si="0"/>
        <v>340</v>
      </c>
      <c r="E48" s="2">
        <v>163</v>
      </c>
      <c r="F48" s="7">
        <v>177</v>
      </c>
      <c r="G48" s="8">
        <f t="shared" si="1"/>
        <v>3307</v>
      </c>
      <c r="H48" s="8">
        <v>341</v>
      </c>
      <c r="I48" s="7">
        <v>2966</v>
      </c>
      <c r="J48" s="9">
        <f t="shared" si="2"/>
        <v>-89.71877834895676</v>
      </c>
      <c r="K48" s="9">
        <f t="shared" si="3"/>
        <v>-52.19941348973607</v>
      </c>
      <c r="L48" s="9">
        <f t="shared" si="4"/>
        <v>-94.0323668240054</v>
      </c>
    </row>
    <row r="49" spans="1:12" s="1" customFormat="1" ht="15" customHeight="1">
      <c r="A49" s="10"/>
      <c r="B49" s="70" t="s">
        <v>36</v>
      </c>
      <c r="C49" s="61"/>
      <c r="D49" s="2">
        <f t="shared" si="0"/>
        <v>2538957</v>
      </c>
      <c r="E49" s="2">
        <v>970299</v>
      </c>
      <c r="F49" s="3">
        <v>1568658</v>
      </c>
      <c r="G49" s="2">
        <f t="shared" si="1"/>
        <v>2820815</v>
      </c>
      <c r="H49" s="2">
        <v>1474822</v>
      </c>
      <c r="I49" s="3">
        <v>1345993</v>
      </c>
      <c r="J49" s="4">
        <f t="shared" si="2"/>
        <v>-9.992076757958246</v>
      </c>
      <c r="K49" s="4">
        <f t="shared" si="3"/>
        <v>-34.20907743442938</v>
      </c>
      <c r="L49" s="4">
        <f t="shared" si="4"/>
        <v>16.542805200324228</v>
      </c>
    </row>
    <row r="50" spans="1:12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/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B45:C45"/>
    <mergeCell ref="B7:C7"/>
    <mergeCell ref="B10:B17"/>
    <mergeCell ref="B9:C9"/>
    <mergeCell ref="B8:C8"/>
    <mergeCell ref="B18:C18"/>
    <mergeCell ref="B20:C20"/>
    <mergeCell ref="B21:C21"/>
    <mergeCell ref="B22:C22"/>
    <mergeCell ref="B49:C49"/>
    <mergeCell ref="B38:C38"/>
    <mergeCell ref="B39:C39"/>
    <mergeCell ref="B40:C40"/>
    <mergeCell ref="B41:C41"/>
    <mergeCell ref="B47:C47"/>
    <mergeCell ref="B42:C42"/>
    <mergeCell ref="B46:C46"/>
    <mergeCell ref="B44:C44"/>
    <mergeCell ref="B48:C48"/>
    <mergeCell ref="A1:L1"/>
    <mergeCell ref="A2:C3"/>
    <mergeCell ref="G2:I2"/>
    <mergeCell ref="J2:L2"/>
    <mergeCell ref="D2:F2"/>
    <mergeCell ref="B4:C4"/>
    <mergeCell ref="A4:A19"/>
    <mergeCell ref="B5:C5"/>
    <mergeCell ref="B6:C6"/>
    <mergeCell ref="B19:C19"/>
    <mergeCell ref="B24:C24"/>
    <mergeCell ref="A45:A47"/>
    <mergeCell ref="A41:A44"/>
    <mergeCell ref="A20:A26"/>
    <mergeCell ref="A27:A40"/>
    <mergeCell ref="B43:C43"/>
    <mergeCell ref="B28:C28"/>
    <mergeCell ref="B29:C29"/>
    <mergeCell ref="B30:C30"/>
    <mergeCell ref="B31:C31"/>
    <mergeCell ref="B23:C23"/>
    <mergeCell ref="B25:C25"/>
    <mergeCell ref="B26:C26"/>
    <mergeCell ref="B27:C27"/>
    <mergeCell ref="B36:C36"/>
    <mergeCell ref="B37:C37"/>
    <mergeCell ref="B32:C32"/>
    <mergeCell ref="B33:C33"/>
    <mergeCell ref="B34:C34"/>
    <mergeCell ref="B35:C35"/>
  </mergeCells>
  <printOptions horizontalCentered="1"/>
  <pageMargins left="0.3937007874015748" right="0.3937007874015748" top="0.25" bottom="0.27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52"/>
  <sheetViews>
    <sheetView tabSelected="1" view="pageBreakPreview" zoomScaleSheetLayoutView="100" zoomScalePageLayoutView="0" workbookViewId="0" topLeftCell="A1">
      <pane xSplit="3" ySplit="3" topLeftCell="D4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55" sqref="E55"/>
    </sheetView>
  </sheetViews>
  <sheetFormatPr defaultColWidth="9.00390625" defaultRowHeight="16.5"/>
  <cols>
    <col min="1" max="1" width="2.25390625" style="0" customWidth="1"/>
    <col min="2" max="2" width="2.75390625" style="0" customWidth="1"/>
    <col min="3" max="3" width="18.25390625" style="0" customWidth="1"/>
    <col min="4" max="9" width="10.125" style="0" customWidth="1"/>
    <col min="10" max="12" width="8.125" style="0" customWidth="1"/>
  </cols>
  <sheetData>
    <row r="1" spans="1:12" ht="69.75" customHeight="1">
      <c r="A1" s="79" t="str">
        <f>Sheet3!A1</f>
        <v>表1-3  106年1至3月來臺旅客人數及成長率－按居住地分
Table 1-3 Visitor Arrivals by Residence,
 January-March,2017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s="1" customFormat="1" ht="30.75" customHeight="1">
      <c r="A2" s="80" t="str">
        <f>Sheet3!A2</f>
        <v>居住地
Residence</v>
      </c>
      <c r="B2" s="80"/>
      <c r="C2" s="81"/>
      <c r="D2" s="84" t="str">
        <f>Sheet3!D2</f>
        <v>106年1至3月 Jan.-Mar., 2017</v>
      </c>
      <c r="E2" s="84"/>
      <c r="F2" s="84"/>
      <c r="G2" s="84" t="str">
        <f>Sheet3!G2</f>
        <v>105年1至3月 Jan.-Mar.,2016</v>
      </c>
      <c r="H2" s="84"/>
      <c r="I2" s="84"/>
      <c r="J2" s="84" t="str">
        <f>Sheet3!J2</f>
        <v>比較 Change +-%</v>
      </c>
      <c r="K2" s="84"/>
      <c r="L2" s="85"/>
    </row>
    <row r="3" spans="1:12" s="1" customFormat="1" ht="48" customHeight="1">
      <c r="A3" s="82"/>
      <c r="B3" s="82"/>
      <c r="C3" s="83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3" t="s">
        <v>49</v>
      </c>
    </row>
    <row r="4" spans="1:13" s="22" customFormat="1" ht="15" customHeight="1">
      <c r="A4" s="14" t="s">
        <v>50</v>
      </c>
      <c r="B4" s="15"/>
      <c r="C4" s="16"/>
      <c r="D4" s="17">
        <f aca="true" t="shared" si="0" ref="D4:D49">E4+F4</f>
        <v>2265445</v>
      </c>
      <c r="E4" s="18">
        <f>Sheet3!E19</f>
        <v>968671</v>
      </c>
      <c r="F4" s="18">
        <f>Sheet3!F19</f>
        <v>1296774</v>
      </c>
      <c r="G4" s="17">
        <f aca="true" t="shared" si="1" ref="G4:G49">H4+I4</f>
        <v>2568545</v>
      </c>
      <c r="H4" s="18">
        <f>Sheet3!H19</f>
        <v>1473106</v>
      </c>
      <c r="I4" s="18">
        <f>Sheet3!I19</f>
        <v>1095439</v>
      </c>
      <c r="J4" s="19">
        <f aca="true" t="shared" si="2" ref="J4:J49">IF(G4=0,"-",((D4/G4)-1)*100)</f>
        <v>-11.800455121479281</v>
      </c>
      <c r="K4" s="20">
        <f aca="true" t="shared" si="3" ref="K4:K49">IF(H4=0,"-",((E4/H4)-1)*100)</f>
        <v>-34.24295332447224</v>
      </c>
      <c r="L4" s="20">
        <f aca="true" t="shared" si="4" ref="L4:L49">IF(I4=0,"-",((F4/I4)-1)*100)</f>
        <v>18.379389450256923</v>
      </c>
      <c r="M4" s="21"/>
    </row>
    <row r="5" spans="1:12" s="1" customFormat="1" ht="15" customHeight="1">
      <c r="A5" s="23"/>
      <c r="B5" s="75" t="s">
        <v>66</v>
      </c>
      <c r="C5" s="76"/>
      <c r="D5" s="25">
        <f t="shared" si="0"/>
        <v>342270</v>
      </c>
      <c r="E5" s="26">
        <f>Sheet3!E4</f>
        <v>314326</v>
      </c>
      <c r="F5" s="26">
        <f>Sheet3!F4</f>
        <v>27944</v>
      </c>
      <c r="G5" s="25">
        <f t="shared" si="1"/>
        <v>372773</v>
      </c>
      <c r="H5" s="26">
        <f>Sheet3!H4</f>
        <v>343824</v>
      </c>
      <c r="I5" s="26">
        <f>Sheet3!I4</f>
        <v>28949</v>
      </c>
      <c r="J5" s="27">
        <f t="shared" si="2"/>
        <v>-8.182727826317892</v>
      </c>
      <c r="K5" s="28">
        <f t="shared" si="3"/>
        <v>-8.579389455070041</v>
      </c>
      <c r="L5" s="28">
        <f t="shared" si="4"/>
        <v>-3.471622508549521</v>
      </c>
    </row>
    <row r="6" spans="1:12" s="1" customFormat="1" ht="15" customHeight="1">
      <c r="A6" s="23"/>
      <c r="B6" s="75" t="s">
        <v>46</v>
      </c>
      <c r="C6" s="76"/>
      <c r="D6" s="25">
        <f t="shared" si="0"/>
        <v>659575</v>
      </c>
      <c r="E6" s="26">
        <f>Sheet3!E5</f>
        <v>650873</v>
      </c>
      <c r="F6" s="26">
        <f>Sheet3!F5</f>
        <v>8702</v>
      </c>
      <c r="G6" s="25">
        <f t="shared" si="1"/>
        <v>1135594</v>
      </c>
      <c r="H6" s="26">
        <f>Sheet3!H5</f>
        <v>1125926</v>
      </c>
      <c r="I6" s="26">
        <f>Sheet3!I5</f>
        <v>9668</v>
      </c>
      <c r="J6" s="27">
        <f>IF(G6=0,"-",((D6/G6)-1)*100)</f>
        <v>-41.918062265210985</v>
      </c>
      <c r="K6" s="28">
        <f>IF(H6=0,"-",((E6/H6)-1)*100)</f>
        <v>-42.19220446103918</v>
      </c>
      <c r="L6" s="28">
        <f>IF(I6=0,"-",((F6/I6)-1)*100)</f>
        <v>-9.991725279271824</v>
      </c>
    </row>
    <row r="7" spans="1:12" s="1" customFormat="1" ht="15" customHeight="1">
      <c r="A7" s="23"/>
      <c r="B7" s="75" t="s">
        <v>6</v>
      </c>
      <c r="C7" s="76"/>
      <c r="D7" s="25">
        <f t="shared" si="0"/>
        <v>475335</v>
      </c>
      <c r="E7" s="26">
        <f>Sheet3!E6</f>
        <v>385</v>
      </c>
      <c r="F7" s="26">
        <f>Sheet3!F6</f>
        <v>474950</v>
      </c>
      <c r="G7" s="25">
        <f t="shared" si="1"/>
        <v>474804</v>
      </c>
      <c r="H7" s="26">
        <f>Sheet3!H6</f>
        <v>389</v>
      </c>
      <c r="I7" s="26">
        <f>Sheet3!I6</f>
        <v>474415</v>
      </c>
      <c r="J7" s="27">
        <f t="shared" si="2"/>
        <v>0.11183562059291496</v>
      </c>
      <c r="K7" s="28">
        <f t="shared" si="3"/>
        <v>-1.0282776349614386</v>
      </c>
      <c r="L7" s="28">
        <f t="shared" si="4"/>
        <v>0.11277046467754737</v>
      </c>
    </row>
    <row r="8" spans="1:12" s="1" customFormat="1" ht="15" customHeight="1">
      <c r="A8" s="23"/>
      <c r="B8" s="75" t="s">
        <v>65</v>
      </c>
      <c r="C8" s="76"/>
      <c r="D8" s="25">
        <f t="shared" si="0"/>
        <v>293826</v>
      </c>
      <c r="E8" s="26">
        <f>Sheet3!E7</f>
        <v>827</v>
      </c>
      <c r="F8" s="26">
        <f>Sheet3!F7</f>
        <v>292999</v>
      </c>
      <c r="G8" s="25">
        <f t="shared" si="1"/>
        <v>218489</v>
      </c>
      <c r="H8" s="26">
        <f>Sheet3!H7</f>
        <v>764</v>
      </c>
      <c r="I8" s="26">
        <f>Sheet3!I7</f>
        <v>217725</v>
      </c>
      <c r="J8" s="27">
        <f t="shared" si="2"/>
        <v>34.48091208253048</v>
      </c>
      <c r="K8" s="28">
        <f t="shared" si="3"/>
        <v>8.246073298429323</v>
      </c>
      <c r="L8" s="28">
        <f t="shared" si="4"/>
        <v>34.572970490297394</v>
      </c>
    </row>
    <row r="9" spans="1:12" s="1" customFormat="1" ht="15" customHeight="1">
      <c r="A9" s="23"/>
      <c r="B9" s="75" t="s">
        <v>7</v>
      </c>
      <c r="C9" s="76"/>
      <c r="D9" s="25">
        <f t="shared" si="0"/>
        <v>8414</v>
      </c>
      <c r="E9" s="26">
        <f>Sheet3!E8</f>
        <v>12</v>
      </c>
      <c r="F9" s="26">
        <f>Sheet3!F8</f>
        <v>8402</v>
      </c>
      <c r="G9" s="25">
        <f t="shared" si="1"/>
        <v>7960</v>
      </c>
      <c r="H9" s="26">
        <f>Sheet3!H8</f>
        <v>8</v>
      </c>
      <c r="I9" s="26">
        <f>Sheet3!I8</f>
        <v>7952</v>
      </c>
      <c r="J9" s="27">
        <f t="shared" si="2"/>
        <v>5.703517587939699</v>
      </c>
      <c r="K9" s="28">
        <f t="shared" si="3"/>
        <v>50</v>
      </c>
      <c r="L9" s="28">
        <f t="shared" si="4"/>
        <v>5.658953722334004</v>
      </c>
    </row>
    <row r="10" spans="1:12" s="1" customFormat="1" ht="15" customHeight="1">
      <c r="A10" s="23"/>
      <c r="B10" s="75" t="s">
        <v>8</v>
      </c>
      <c r="C10" s="76"/>
      <c r="D10" s="25">
        <f t="shared" si="0"/>
        <v>4951</v>
      </c>
      <c r="E10" s="26">
        <f>Sheet3!E9</f>
        <v>17</v>
      </c>
      <c r="F10" s="26">
        <f>Sheet3!F9</f>
        <v>4934</v>
      </c>
      <c r="G10" s="25">
        <f t="shared" si="1"/>
        <v>4717</v>
      </c>
      <c r="H10" s="26">
        <f>Sheet3!H9</f>
        <v>22</v>
      </c>
      <c r="I10" s="26">
        <f>Sheet3!I9</f>
        <v>4695</v>
      </c>
      <c r="J10" s="27">
        <f t="shared" si="2"/>
        <v>4.960780156879374</v>
      </c>
      <c r="K10" s="28">
        <f t="shared" si="3"/>
        <v>-22.72727272727273</v>
      </c>
      <c r="L10" s="28">
        <f t="shared" si="4"/>
        <v>5.090521831735884</v>
      </c>
    </row>
    <row r="11" spans="1:12" s="1" customFormat="1" ht="15" customHeight="1">
      <c r="A11" s="23"/>
      <c r="B11" s="29" t="s">
        <v>51</v>
      </c>
      <c r="C11" s="24"/>
      <c r="D11" s="25">
        <f t="shared" si="0"/>
        <v>478301</v>
      </c>
      <c r="E11" s="26">
        <f>Sheet3!E17</f>
        <v>2216</v>
      </c>
      <c r="F11" s="26">
        <f>Sheet3!F17</f>
        <v>476085</v>
      </c>
      <c r="G11" s="25">
        <f t="shared" si="1"/>
        <v>351609</v>
      </c>
      <c r="H11" s="26">
        <f>Sheet3!H17</f>
        <v>2160</v>
      </c>
      <c r="I11" s="26">
        <f>Sheet3!I17</f>
        <v>349449</v>
      </c>
      <c r="J11" s="27">
        <f t="shared" si="2"/>
        <v>36.03206971380142</v>
      </c>
      <c r="K11" s="28">
        <f t="shared" si="3"/>
        <v>2.592592592592591</v>
      </c>
      <c r="L11" s="28">
        <f t="shared" si="4"/>
        <v>36.238764454899</v>
      </c>
    </row>
    <row r="12" spans="1:12" s="1" customFormat="1" ht="15" customHeight="1">
      <c r="A12" s="23"/>
      <c r="B12" s="30"/>
      <c r="C12" s="24" t="s">
        <v>37</v>
      </c>
      <c r="D12" s="25">
        <f t="shared" si="0"/>
        <v>129044</v>
      </c>
      <c r="E12" s="26">
        <f>Sheet3!E10</f>
        <v>213</v>
      </c>
      <c r="F12" s="26">
        <f>Sheet3!F10</f>
        <v>128831</v>
      </c>
      <c r="G12" s="25">
        <f t="shared" si="1"/>
        <v>109811</v>
      </c>
      <c r="H12" s="26">
        <f>Sheet3!H10</f>
        <v>201</v>
      </c>
      <c r="I12" s="26">
        <f>Sheet3!I10</f>
        <v>109610</v>
      </c>
      <c r="J12" s="27">
        <f t="shared" si="2"/>
        <v>17.51463878846382</v>
      </c>
      <c r="K12" s="28">
        <f t="shared" si="3"/>
        <v>5.970149253731338</v>
      </c>
      <c r="L12" s="28">
        <f t="shared" si="4"/>
        <v>17.535808776571482</v>
      </c>
    </row>
    <row r="13" spans="1:12" s="1" customFormat="1" ht="15" customHeight="1">
      <c r="A13" s="23"/>
      <c r="B13" s="30"/>
      <c r="C13" s="24" t="s">
        <v>38</v>
      </c>
      <c r="D13" s="25">
        <f t="shared" si="0"/>
        <v>92973</v>
      </c>
      <c r="E13" s="26">
        <f>Sheet3!E11</f>
        <v>89</v>
      </c>
      <c r="F13" s="26">
        <f>Sheet3!F11</f>
        <v>92884</v>
      </c>
      <c r="G13" s="25">
        <f t="shared" si="1"/>
        <v>84015</v>
      </c>
      <c r="H13" s="26">
        <f>Sheet3!H11</f>
        <v>90</v>
      </c>
      <c r="I13" s="26">
        <f>Sheet3!I11</f>
        <v>83925</v>
      </c>
      <c r="J13" s="27">
        <f t="shared" si="2"/>
        <v>10.662381717550428</v>
      </c>
      <c r="K13" s="28">
        <f t="shared" si="3"/>
        <v>-1.1111111111111072</v>
      </c>
      <c r="L13" s="28">
        <f t="shared" si="4"/>
        <v>10.675007447125417</v>
      </c>
    </row>
    <row r="14" spans="1:12" s="1" customFormat="1" ht="15" customHeight="1">
      <c r="A14" s="23"/>
      <c r="B14" s="30"/>
      <c r="C14" s="24" t="s">
        <v>39</v>
      </c>
      <c r="D14" s="25">
        <f t="shared" si="0"/>
        <v>42752</v>
      </c>
      <c r="E14" s="26">
        <f>Sheet3!E12</f>
        <v>123</v>
      </c>
      <c r="F14" s="26">
        <f>Sheet3!F12</f>
        <v>42629</v>
      </c>
      <c r="G14" s="25">
        <f t="shared" si="1"/>
        <v>42185</v>
      </c>
      <c r="H14" s="26">
        <f>Sheet3!H12</f>
        <v>112</v>
      </c>
      <c r="I14" s="26">
        <f>Sheet3!I12</f>
        <v>42073</v>
      </c>
      <c r="J14" s="27">
        <f t="shared" si="2"/>
        <v>1.344079649164387</v>
      </c>
      <c r="K14" s="28">
        <f t="shared" si="3"/>
        <v>9.82142857142858</v>
      </c>
      <c r="L14" s="28">
        <f t="shared" si="4"/>
        <v>1.321512609036679</v>
      </c>
    </row>
    <row r="15" spans="1:12" s="1" customFormat="1" ht="15" customHeight="1">
      <c r="A15" s="23"/>
      <c r="B15" s="30"/>
      <c r="C15" s="24" t="s">
        <v>40</v>
      </c>
      <c r="D15" s="25">
        <f t="shared" si="0"/>
        <v>58064</v>
      </c>
      <c r="E15" s="26">
        <f>Sheet3!E13</f>
        <v>632</v>
      </c>
      <c r="F15" s="26">
        <f>Sheet3!F13</f>
        <v>57432</v>
      </c>
      <c r="G15" s="25">
        <f t="shared" si="1"/>
        <v>36777</v>
      </c>
      <c r="H15" s="26">
        <f>Sheet3!H13</f>
        <v>532</v>
      </c>
      <c r="I15" s="26">
        <f>Sheet3!I13</f>
        <v>36245</v>
      </c>
      <c r="J15" s="27">
        <f t="shared" si="2"/>
        <v>57.8812844984637</v>
      </c>
      <c r="K15" s="28">
        <f t="shared" si="3"/>
        <v>18.796992481203013</v>
      </c>
      <c r="L15" s="28">
        <f t="shared" si="4"/>
        <v>58.45495930473168</v>
      </c>
    </row>
    <row r="16" spans="1:12" s="1" customFormat="1" ht="15" customHeight="1">
      <c r="A16" s="23"/>
      <c r="B16" s="30"/>
      <c r="C16" s="24" t="s">
        <v>41</v>
      </c>
      <c r="D16" s="25">
        <f t="shared" si="0"/>
        <v>70068</v>
      </c>
      <c r="E16" s="26">
        <f>Sheet3!E14</f>
        <v>117</v>
      </c>
      <c r="F16" s="26">
        <f>Sheet3!F14</f>
        <v>69951</v>
      </c>
      <c r="G16" s="25">
        <f t="shared" si="1"/>
        <v>36108</v>
      </c>
      <c r="H16" s="26">
        <f>Sheet3!H14</f>
        <v>146</v>
      </c>
      <c r="I16" s="26">
        <f>Sheet3!I14</f>
        <v>35962</v>
      </c>
      <c r="J16" s="27">
        <f t="shared" si="2"/>
        <v>94.05117979395148</v>
      </c>
      <c r="K16" s="28">
        <f t="shared" si="3"/>
        <v>-19.863013698630137</v>
      </c>
      <c r="L16" s="28">
        <f t="shared" si="4"/>
        <v>94.5136533007063</v>
      </c>
    </row>
    <row r="17" spans="1:12" s="1" customFormat="1" ht="15" customHeight="1">
      <c r="A17" s="23"/>
      <c r="B17" s="30"/>
      <c r="C17" s="24" t="s">
        <v>62</v>
      </c>
      <c r="D17" s="25">
        <f>E17+F17</f>
        <v>81136</v>
      </c>
      <c r="E17" s="26">
        <f>Sheet3!E15</f>
        <v>970</v>
      </c>
      <c r="F17" s="26">
        <f>Sheet3!F15</f>
        <v>80166</v>
      </c>
      <c r="G17" s="25">
        <f>H17+I17</f>
        <v>39244</v>
      </c>
      <c r="H17" s="26">
        <f>Sheet3!H15</f>
        <v>954</v>
      </c>
      <c r="I17" s="26">
        <f>Sheet3!I15</f>
        <v>38290</v>
      </c>
      <c r="J17" s="27">
        <f>IF(G17=0,"-",((D17/G17)-1)*100)</f>
        <v>106.74752828457854</v>
      </c>
      <c r="K17" s="28">
        <f>IF(H17=0,"-",((E17/H17)-1)*100)</f>
        <v>1.6771488469601747</v>
      </c>
      <c r="L17" s="28">
        <f>IF(I17=0,"-",((F17/I17)-1)*100)</f>
        <v>109.36536954818492</v>
      </c>
    </row>
    <row r="18" spans="1:12" s="1" customFormat="1" ht="15" customHeight="1">
      <c r="A18" s="23"/>
      <c r="B18" s="31"/>
      <c r="C18" s="24" t="s">
        <v>52</v>
      </c>
      <c r="D18" s="25">
        <f t="shared" si="0"/>
        <v>4264</v>
      </c>
      <c r="E18" s="26">
        <f>Sheet3!E16</f>
        <v>72</v>
      </c>
      <c r="F18" s="26">
        <f>Sheet3!F16</f>
        <v>4192</v>
      </c>
      <c r="G18" s="25">
        <f t="shared" si="1"/>
        <v>3469</v>
      </c>
      <c r="H18" s="26">
        <f>Sheet3!H16</f>
        <v>125</v>
      </c>
      <c r="I18" s="26">
        <f>Sheet3!I16</f>
        <v>3344</v>
      </c>
      <c r="J18" s="27">
        <f t="shared" si="2"/>
        <v>22.917267223983863</v>
      </c>
      <c r="K18" s="28">
        <f t="shared" si="3"/>
        <v>-42.400000000000006</v>
      </c>
      <c r="L18" s="28">
        <f t="shared" si="4"/>
        <v>25.35885167464116</v>
      </c>
    </row>
    <row r="19" spans="1:12" s="1" customFormat="1" ht="15" customHeight="1">
      <c r="A19" s="32"/>
      <c r="B19" s="77" t="s">
        <v>53</v>
      </c>
      <c r="C19" s="78"/>
      <c r="D19" s="33">
        <f t="shared" si="0"/>
        <v>2773</v>
      </c>
      <c r="E19" s="26">
        <f>Sheet3!E18</f>
        <v>15</v>
      </c>
      <c r="F19" s="26">
        <f>Sheet3!F18</f>
        <v>2758</v>
      </c>
      <c r="G19" s="33">
        <f t="shared" si="1"/>
        <v>2599</v>
      </c>
      <c r="H19" s="26">
        <f>Sheet3!H18</f>
        <v>13</v>
      </c>
      <c r="I19" s="26">
        <f>Sheet3!I18</f>
        <v>2586</v>
      </c>
      <c r="J19" s="34">
        <f t="shared" si="2"/>
        <v>6.694882647171996</v>
      </c>
      <c r="K19" s="35">
        <f t="shared" si="3"/>
        <v>15.384615384615374</v>
      </c>
      <c r="L19" s="35">
        <f t="shared" si="4"/>
        <v>6.651198762567678</v>
      </c>
    </row>
    <row r="20" spans="1:12" s="22" customFormat="1" ht="15" customHeight="1">
      <c r="A20" s="36" t="s">
        <v>54</v>
      </c>
      <c r="B20" s="14"/>
      <c r="C20" s="37"/>
      <c r="D20" s="17">
        <f t="shared" si="0"/>
        <v>162495</v>
      </c>
      <c r="E20" s="18">
        <f>Sheet3!E26</f>
        <v>1208</v>
      </c>
      <c r="F20" s="18">
        <f>Sheet3!F26</f>
        <v>161287</v>
      </c>
      <c r="G20" s="17">
        <f t="shared" si="1"/>
        <v>148192</v>
      </c>
      <c r="H20" s="18">
        <f>Sheet3!H26</f>
        <v>1086</v>
      </c>
      <c r="I20" s="18">
        <f>Sheet3!I26</f>
        <v>147106</v>
      </c>
      <c r="J20" s="19">
        <f t="shared" si="2"/>
        <v>9.651668106240564</v>
      </c>
      <c r="K20" s="20">
        <f t="shared" si="3"/>
        <v>11.233885819521184</v>
      </c>
      <c r="L20" s="20">
        <f t="shared" si="4"/>
        <v>9.639987492012558</v>
      </c>
    </row>
    <row r="21" spans="1:12" s="1" customFormat="1" ht="15" customHeight="1">
      <c r="A21" s="23"/>
      <c r="B21" s="75" t="s">
        <v>11</v>
      </c>
      <c r="C21" s="76"/>
      <c r="D21" s="25">
        <f t="shared" si="0"/>
        <v>27494</v>
      </c>
      <c r="E21" s="26">
        <f>Sheet3!E20</f>
        <v>79</v>
      </c>
      <c r="F21" s="26">
        <f>Sheet3!F20</f>
        <v>27415</v>
      </c>
      <c r="G21" s="25">
        <f t="shared" si="1"/>
        <v>25462</v>
      </c>
      <c r="H21" s="26">
        <f>Sheet3!H20</f>
        <v>93</v>
      </c>
      <c r="I21" s="26">
        <f>Sheet3!I20</f>
        <v>25369</v>
      </c>
      <c r="J21" s="27">
        <f t="shared" si="2"/>
        <v>7.980519990574186</v>
      </c>
      <c r="K21" s="28">
        <f t="shared" si="3"/>
        <v>-15.053763440860212</v>
      </c>
      <c r="L21" s="28">
        <f t="shared" si="4"/>
        <v>8.064961173085262</v>
      </c>
    </row>
    <row r="22" spans="1:12" s="1" customFormat="1" ht="15" customHeight="1">
      <c r="A22" s="23"/>
      <c r="B22" s="75" t="s">
        <v>67</v>
      </c>
      <c r="C22" s="76"/>
      <c r="D22" s="25">
        <f t="shared" si="0"/>
        <v>129685</v>
      </c>
      <c r="E22" s="26">
        <f>Sheet3!E21</f>
        <v>917</v>
      </c>
      <c r="F22" s="26">
        <f>Sheet3!F21</f>
        <v>128768</v>
      </c>
      <c r="G22" s="25">
        <f t="shared" si="1"/>
        <v>118082</v>
      </c>
      <c r="H22" s="26">
        <f>Sheet3!H21</f>
        <v>828</v>
      </c>
      <c r="I22" s="26">
        <f>Sheet3!I21</f>
        <v>117254</v>
      </c>
      <c r="J22" s="27">
        <f t="shared" si="2"/>
        <v>9.826222455581712</v>
      </c>
      <c r="K22" s="28">
        <f t="shared" si="3"/>
        <v>10.748792270531403</v>
      </c>
      <c r="L22" s="28">
        <f t="shared" si="4"/>
        <v>9.819707643236054</v>
      </c>
    </row>
    <row r="23" spans="1:12" s="1" customFormat="1" ht="15" customHeight="1">
      <c r="A23" s="23"/>
      <c r="B23" s="75" t="s">
        <v>12</v>
      </c>
      <c r="C23" s="76"/>
      <c r="D23" s="25">
        <f t="shared" si="0"/>
        <v>855</v>
      </c>
      <c r="E23" s="26">
        <f>Sheet3!E22</f>
        <v>0</v>
      </c>
      <c r="F23" s="26">
        <f>Sheet3!F22</f>
        <v>855</v>
      </c>
      <c r="G23" s="25">
        <f t="shared" si="1"/>
        <v>732</v>
      </c>
      <c r="H23" s="26">
        <f>Sheet3!H22</f>
        <v>8</v>
      </c>
      <c r="I23" s="26">
        <f>Sheet3!I22</f>
        <v>724</v>
      </c>
      <c r="J23" s="27">
        <f t="shared" si="2"/>
        <v>16.803278688524582</v>
      </c>
      <c r="K23" s="28">
        <f t="shared" si="3"/>
        <v>-100</v>
      </c>
      <c r="L23" s="28">
        <f t="shared" si="4"/>
        <v>18.093922651933703</v>
      </c>
    </row>
    <row r="24" spans="1:12" s="1" customFormat="1" ht="15" customHeight="1">
      <c r="A24" s="23"/>
      <c r="B24" s="75" t="s">
        <v>13</v>
      </c>
      <c r="C24" s="76"/>
      <c r="D24" s="25">
        <f t="shared" si="0"/>
        <v>1182</v>
      </c>
      <c r="E24" s="26">
        <f>Sheet3!E23</f>
        <v>99</v>
      </c>
      <c r="F24" s="26">
        <f>Sheet3!F23</f>
        <v>1083</v>
      </c>
      <c r="G24" s="25">
        <f t="shared" si="1"/>
        <v>1024</v>
      </c>
      <c r="H24" s="26">
        <f>Sheet3!H23</f>
        <v>41</v>
      </c>
      <c r="I24" s="26">
        <f>Sheet3!I23</f>
        <v>983</v>
      </c>
      <c r="J24" s="27">
        <f t="shared" si="2"/>
        <v>15.4296875</v>
      </c>
      <c r="K24" s="28">
        <f t="shared" si="3"/>
        <v>141.46341463414635</v>
      </c>
      <c r="L24" s="28">
        <f t="shared" si="4"/>
        <v>10.172939979654117</v>
      </c>
    </row>
    <row r="25" spans="1:12" s="1" customFormat="1" ht="15" customHeight="1">
      <c r="A25" s="23"/>
      <c r="B25" s="75" t="s">
        <v>14</v>
      </c>
      <c r="C25" s="76"/>
      <c r="D25" s="25">
        <f t="shared" si="0"/>
        <v>371</v>
      </c>
      <c r="E25" s="26">
        <f>Sheet3!E24</f>
        <v>46</v>
      </c>
      <c r="F25" s="26">
        <f>Sheet3!F24</f>
        <v>325</v>
      </c>
      <c r="G25" s="25">
        <f t="shared" si="1"/>
        <v>399</v>
      </c>
      <c r="H25" s="26">
        <f>Sheet3!H24</f>
        <v>54</v>
      </c>
      <c r="I25" s="26">
        <f>Sheet3!I24</f>
        <v>345</v>
      </c>
      <c r="J25" s="27">
        <f t="shared" si="2"/>
        <v>-7.017543859649122</v>
      </c>
      <c r="K25" s="28">
        <f t="shared" si="3"/>
        <v>-14.814814814814813</v>
      </c>
      <c r="L25" s="28">
        <f t="shared" si="4"/>
        <v>-5.797101449275366</v>
      </c>
    </row>
    <row r="26" spans="1:12" s="1" customFormat="1" ht="15" customHeight="1">
      <c r="A26" s="38"/>
      <c r="B26" s="77" t="s">
        <v>55</v>
      </c>
      <c r="C26" s="78"/>
      <c r="D26" s="33">
        <f t="shared" si="0"/>
        <v>2908</v>
      </c>
      <c r="E26" s="26">
        <f>Sheet3!E25</f>
        <v>67</v>
      </c>
      <c r="F26" s="26">
        <f>Sheet3!F25</f>
        <v>2841</v>
      </c>
      <c r="G26" s="33">
        <f t="shared" si="1"/>
        <v>2493</v>
      </c>
      <c r="H26" s="26">
        <f>Sheet3!H25</f>
        <v>62</v>
      </c>
      <c r="I26" s="26">
        <f>Sheet3!I25</f>
        <v>2431</v>
      </c>
      <c r="J26" s="34">
        <f t="shared" si="2"/>
        <v>16.646610509426395</v>
      </c>
      <c r="K26" s="35">
        <f t="shared" si="3"/>
        <v>8.064516129032251</v>
      </c>
      <c r="L26" s="35">
        <f t="shared" si="4"/>
        <v>16.86548745372274</v>
      </c>
    </row>
    <row r="27" spans="1:12" s="22" customFormat="1" ht="15" customHeight="1">
      <c r="A27" s="14" t="s">
        <v>56</v>
      </c>
      <c r="B27" s="39"/>
      <c r="C27" s="40"/>
      <c r="D27" s="17">
        <f t="shared" si="0"/>
        <v>81791</v>
      </c>
      <c r="E27" s="18">
        <f>Sheet3!E40</f>
        <v>118</v>
      </c>
      <c r="F27" s="18">
        <f>Sheet3!F40</f>
        <v>81673</v>
      </c>
      <c r="G27" s="17">
        <f t="shared" si="1"/>
        <v>73421</v>
      </c>
      <c r="H27" s="18">
        <f>Sheet3!H40</f>
        <v>136</v>
      </c>
      <c r="I27" s="18">
        <f>Sheet3!I40</f>
        <v>73285</v>
      </c>
      <c r="J27" s="19">
        <f t="shared" si="2"/>
        <v>11.40000817204887</v>
      </c>
      <c r="K27" s="20">
        <f t="shared" si="3"/>
        <v>-13.235294117647056</v>
      </c>
      <c r="L27" s="20">
        <f t="shared" si="4"/>
        <v>11.445725591867362</v>
      </c>
    </row>
    <row r="28" spans="1:12" s="1" customFormat="1" ht="15" customHeight="1">
      <c r="A28" s="23"/>
      <c r="B28" s="75" t="s">
        <v>17</v>
      </c>
      <c r="C28" s="76"/>
      <c r="D28" s="25">
        <f t="shared" si="0"/>
        <v>1708</v>
      </c>
      <c r="E28" s="26">
        <f>Sheet3!E27</f>
        <v>1</v>
      </c>
      <c r="F28" s="26">
        <f>Sheet3!F27</f>
        <v>1707</v>
      </c>
      <c r="G28" s="25">
        <f t="shared" si="1"/>
        <v>1559</v>
      </c>
      <c r="H28" s="26">
        <f>Sheet3!H27</f>
        <v>3</v>
      </c>
      <c r="I28" s="26">
        <f>Sheet3!I27</f>
        <v>1556</v>
      </c>
      <c r="J28" s="27">
        <f t="shared" si="2"/>
        <v>9.557408595253358</v>
      </c>
      <c r="K28" s="28">
        <f t="shared" si="3"/>
        <v>-66.66666666666667</v>
      </c>
      <c r="L28" s="28">
        <f t="shared" si="4"/>
        <v>9.704370179948585</v>
      </c>
    </row>
    <row r="29" spans="1:12" s="1" customFormat="1" ht="15" customHeight="1">
      <c r="A29" s="23"/>
      <c r="B29" s="75" t="s">
        <v>18</v>
      </c>
      <c r="C29" s="76"/>
      <c r="D29" s="25">
        <f t="shared" si="0"/>
        <v>11104</v>
      </c>
      <c r="E29" s="26">
        <f>Sheet3!E28</f>
        <v>18</v>
      </c>
      <c r="F29" s="26">
        <f>Sheet3!F28</f>
        <v>11086</v>
      </c>
      <c r="G29" s="25">
        <f t="shared" si="1"/>
        <v>10080</v>
      </c>
      <c r="H29" s="26">
        <f>Sheet3!H28</f>
        <v>17</v>
      </c>
      <c r="I29" s="26">
        <f>Sheet3!I28</f>
        <v>10063</v>
      </c>
      <c r="J29" s="27">
        <f t="shared" si="2"/>
        <v>10.158730158730167</v>
      </c>
      <c r="K29" s="28">
        <f t="shared" si="3"/>
        <v>5.882352941176472</v>
      </c>
      <c r="L29" s="28">
        <f t="shared" si="4"/>
        <v>10.165954486733586</v>
      </c>
    </row>
    <row r="30" spans="1:12" s="1" customFormat="1" ht="15" customHeight="1">
      <c r="A30" s="23"/>
      <c r="B30" s="75" t="s">
        <v>19</v>
      </c>
      <c r="C30" s="76"/>
      <c r="D30" s="25">
        <f t="shared" si="0"/>
        <v>18397</v>
      </c>
      <c r="E30" s="26">
        <f>Sheet3!E29</f>
        <v>31</v>
      </c>
      <c r="F30" s="26">
        <f>Sheet3!F29</f>
        <v>18366</v>
      </c>
      <c r="G30" s="25">
        <f t="shared" si="1"/>
        <v>16353</v>
      </c>
      <c r="H30" s="26">
        <f>Sheet3!H29</f>
        <v>36</v>
      </c>
      <c r="I30" s="26">
        <f>Sheet3!I29</f>
        <v>16317</v>
      </c>
      <c r="J30" s="27">
        <f t="shared" si="2"/>
        <v>12.499235614260385</v>
      </c>
      <c r="K30" s="28">
        <f t="shared" si="3"/>
        <v>-13.888888888888884</v>
      </c>
      <c r="L30" s="28">
        <f t="shared" si="4"/>
        <v>12.557455414598273</v>
      </c>
    </row>
    <row r="31" spans="1:12" s="1" customFormat="1" ht="15" customHeight="1">
      <c r="A31" s="23"/>
      <c r="B31" s="75" t="s">
        <v>20</v>
      </c>
      <c r="C31" s="76"/>
      <c r="D31" s="25">
        <f t="shared" si="0"/>
        <v>4531</v>
      </c>
      <c r="E31" s="26">
        <f>Sheet3!E30</f>
        <v>3</v>
      </c>
      <c r="F31" s="26">
        <f>Sheet3!F30</f>
        <v>4528</v>
      </c>
      <c r="G31" s="25">
        <f t="shared" si="1"/>
        <v>4136</v>
      </c>
      <c r="H31" s="26">
        <f>Sheet3!H30</f>
        <v>2</v>
      </c>
      <c r="I31" s="26">
        <f>Sheet3!I30</f>
        <v>4134</v>
      </c>
      <c r="J31" s="27">
        <f t="shared" si="2"/>
        <v>9.550290135396523</v>
      </c>
      <c r="K31" s="28">
        <f t="shared" si="3"/>
        <v>50</v>
      </c>
      <c r="L31" s="28">
        <f t="shared" si="4"/>
        <v>9.530720851475571</v>
      </c>
    </row>
    <row r="32" spans="1:12" s="1" customFormat="1" ht="15" customHeight="1">
      <c r="A32" s="23"/>
      <c r="B32" s="75" t="s">
        <v>21</v>
      </c>
      <c r="C32" s="76"/>
      <c r="D32" s="25">
        <f t="shared" si="0"/>
        <v>6134</v>
      </c>
      <c r="E32" s="26">
        <f>Sheet3!E31</f>
        <v>6</v>
      </c>
      <c r="F32" s="26">
        <f>Sheet3!F31</f>
        <v>6128</v>
      </c>
      <c r="G32" s="25">
        <f t="shared" si="1"/>
        <v>5174</v>
      </c>
      <c r="H32" s="26">
        <f>Sheet3!H31</f>
        <v>4</v>
      </c>
      <c r="I32" s="26">
        <f>Sheet3!I31</f>
        <v>5170</v>
      </c>
      <c r="J32" s="27">
        <f t="shared" si="2"/>
        <v>18.554310011596442</v>
      </c>
      <c r="K32" s="28">
        <f t="shared" si="3"/>
        <v>50</v>
      </c>
      <c r="L32" s="28">
        <f t="shared" si="4"/>
        <v>18.529980657640223</v>
      </c>
    </row>
    <row r="33" spans="1:12" s="1" customFormat="1" ht="15" customHeight="1">
      <c r="A33" s="23"/>
      <c r="B33" s="75" t="s">
        <v>44</v>
      </c>
      <c r="C33" s="76"/>
      <c r="D33" s="25">
        <f t="shared" si="0"/>
        <v>2834</v>
      </c>
      <c r="E33" s="26">
        <f>Sheet3!E32</f>
        <v>14</v>
      </c>
      <c r="F33" s="26">
        <f>Sheet3!F32</f>
        <v>2820</v>
      </c>
      <c r="G33" s="25">
        <f t="shared" si="1"/>
        <v>2403</v>
      </c>
      <c r="H33" s="26">
        <f>Sheet3!H32</f>
        <v>15</v>
      </c>
      <c r="I33" s="26">
        <f>Sheet3!I32</f>
        <v>2388</v>
      </c>
      <c r="J33" s="27">
        <f t="shared" si="2"/>
        <v>17.935913441531426</v>
      </c>
      <c r="K33" s="28">
        <f t="shared" si="3"/>
        <v>-6.666666666666665</v>
      </c>
      <c r="L33" s="28">
        <f t="shared" si="4"/>
        <v>18.090452261306524</v>
      </c>
    </row>
    <row r="34" spans="1:12" s="1" customFormat="1" ht="15" customHeight="1">
      <c r="A34" s="23"/>
      <c r="B34" s="75" t="s">
        <v>22</v>
      </c>
      <c r="C34" s="76"/>
      <c r="D34" s="25">
        <f t="shared" si="0"/>
        <v>2722</v>
      </c>
      <c r="E34" s="26">
        <f>Sheet3!E33</f>
        <v>14</v>
      </c>
      <c r="F34" s="26">
        <f>Sheet3!F33</f>
        <v>2708</v>
      </c>
      <c r="G34" s="25">
        <f t="shared" si="1"/>
        <v>2381</v>
      </c>
      <c r="H34" s="26">
        <f>Sheet3!H33</f>
        <v>10</v>
      </c>
      <c r="I34" s="26">
        <f>Sheet3!I33</f>
        <v>2371</v>
      </c>
      <c r="J34" s="27">
        <f t="shared" si="2"/>
        <v>14.32171356572869</v>
      </c>
      <c r="K34" s="28">
        <f t="shared" si="3"/>
        <v>39.99999999999999</v>
      </c>
      <c r="L34" s="28">
        <f t="shared" si="4"/>
        <v>14.213412062420927</v>
      </c>
    </row>
    <row r="35" spans="1:12" s="1" customFormat="1" ht="15" customHeight="1">
      <c r="A35" s="23"/>
      <c r="B35" s="75" t="s">
        <v>64</v>
      </c>
      <c r="C35" s="76"/>
      <c r="D35" s="25">
        <f t="shared" si="0"/>
        <v>15672</v>
      </c>
      <c r="E35" s="26">
        <f>Sheet3!E34</f>
        <v>16</v>
      </c>
      <c r="F35" s="26">
        <f>Sheet3!F34</f>
        <v>15656</v>
      </c>
      <c r="G35" s="25">
        <f t="shared" si="1"/>
        <v>15045</v>
      </c>
      <c r="H35" s="26">
        <f>Sheet3!H34</f>
        <v>31</v>
      </c>
      <c r="I35" s="26">
        <f>Sheet3!I34</f>
        <v>15014</v>
      </c>
      <c r="J35" s="27">
        <f t="shared" si="2"/>
        <v>4.167497507477558</v>
      </c>
      <c r="K35" s="28">
        <f t="shared" si="3"/>
        <v>-48.38709677419355</v>
      </c>
      <c r="L35" s="28">
        <f t="shared" si="4"/>
        <v>4.276009058212327</v>
      </c>
    </row>
    <row r="36" spans="1:12" s="1" customFormat="1" ht="15" customHeight="1">
      <c r="A36" s="23"/>
      <c r="B36" s="75" t="s">
        <v>23</v>
      </c>
      <c r="C36" s="76"/>
      <c r="D36" s="25">
        <f t="shared" si="0"/>
        <v>1921</v>
      </c>
      <c r="E36" s="26">
        <f>Sheet3!E35</f>
        <v>3</v>
      </c>
      <c r="F36" s="26">
        <f>Sheet3!F35</f>
        <v>1918</v>
      </c>
      <c r="G36" s="25">
        <f t="shared" si="1"/>
        <v>1857</v>
      </c>
      <c r="H36" s="26">
        <f>Sheet3!H35</f>
        <v>6</v>
      </c>
      <c r="I36" s="26">
        <f>Sheet3!I35</f>
        <v>1851</v>
      </c>
      <c r="J36" s="27">
        <f t="shared" si="2"/>
        <v>3.4464189553042646</v>
      </c>
      <c r="K36" s="28">
        <f t="shared" si="3"/>
        <v>-50</v>
      </c>
      <c r="L36" s="28">
        <f t="shared" si="4"/>
        <v>3.6196650459211277</v>
      </c>
    </row>
    <row r="37" spans="1:12" s="1" customFormat="1" ht="15" customHeight="1">
      <c r="A37" s="23"/>
      <c r="B37" s="75" t="s">
        <v>24</v>
      </c>
      <c r="C37" s="76"/>
      <c r="D37" s="25">
        <f t="shared" si="0"/>
        <v>450</v>
      </c>
      <c r="E37" s="26">
        <f>Sheet3!E36</f>
        <v>0</v>
      </c>
      <c r="F37" s="26">
        <f>Sheet3!F36</f>
        <v>450</v>
      </c>
      <c r="G37" s="25">
        <f t="shared" si="1"/>
        <v>389</v>
      </c>
      <c r="H37" s="26">
        <f>Sheet3!H36</f>
        <v>0</v>
      </c>
      <c r="I37" s="26">
        <f>Sheet3!I36</f>
        <v>389</v>
      </c>
      <c r="J37" s="27">
        <f t="shared" si="2"/>
        <v>15.681233933161964</v>
      </c>
      <c r="K37" s="28" t="str">
        <f t="shared" si="3"/>
        <v>-</v>
      </c>
      <c r="L37" s="28">
        <f t="shared" si="4"/>
        <v>15.681233933161964</v>
      </c>
    </row>
    <row r="38" spans="1:12" s="1" customFormat="1" ht="15" customHeight="1">
      <c r="A38" s="41"/>
      <c r="B38" s="75" t="s">
        <v>25</v>
      </c>
      <c r="C38" s="76"/>
      <c r="D38" s="25">
        <f t="shared" si="0"/>
        <v>2344</v>
      </c>
      <c r="E38" s="26">
        <f>Sheet3!E37</f>
        <v>2</v>
      </c>
      <c r="F38" s="26">
        <f>Sheet3!F37</f>
        <v>2342</v>
      </c>
      <c r="G38" s="25">
        <f t="shared" si="1"/>
        <v>2137</v>
      </c>
      <c r="H38" s="26">
        <f>Sheet3!H37</f>
        <v>2</v>
      </c>
      <c r="I38" s="26">
        <f>Sheet3!I37</f>
        <v>2135</v>
      </c>
      <c r="J38" s="27">
        <f t="shared" si="2"/>
        <v>9.686476368741225</v>
      </c>
      <c r="K38" s="28">
        <f t="shared" si="3"/>
        <v>0</v>
      </c>
      <c r="L38" s="28">
        <f t="shared" si="4"/>
        <v>9.695550351288063</v>
      </c>
    </row>
    <row r="39" spans="1:12" s="1" customFormat="1" ht="15" customHeight="1">
      <c r="A39" s="41"/>
      <c r="B39" s="75" t="s">
        <v>70</v>
      </c>
      <c r="C39" s="76"/>
      <c r="D39" s="25">
        <f>E39+F39</f>
        <v>1961</v>
      </c>
      <c r="E39" s="26">
        <f>Sheet3!E38</f>
        <v>0</v>
      </c>
      <c r="F39" s="26">
        <f>Sheet3!F38</f>
        <v>1961</v>
      </c>
      <c r="G39" s="25">
        <f>H39+I39</f>
        <v>1542</v>
      </c>
      <c r="H39" s="26">
        <f>Sheet3!H38</f>
        <v>3</v>
      </c>
      <c r="I39" s="26">
        <f>Sheet3!I38</f>
        <v>1539</v>
      </c>
      <c r="J39" s="27">
        <f>IF(G39=0,"-",((D39/G39)-1)*100)</f>
        <v>27.172503242542145</v>
      </c>
      <c r="K39" s="28">
        <f>IF(H39=0,"-",((E39/H39)-1)*100)</f>
        <v>-100</v>
      </c>
      <c r="L39" s="28">
        <f>IF(I39=0,"-",((F39/I39)-1)*100)</f>
        <v>27.42040285899936</v>
      </c>
    </row>
    <row r="40" spans="1:12" s="1" customFormat="1" ht="15" customHeight="1">
      <c r="A40" s="42"/>
      <c r="B40" s="77" t="s">
        <v>57</v>
      </c>
      <c r="C40" s="78"/>
      <c r="D40" s="33">
        <f t="shared" si="0"/>
        <v>12013</v>
      </c>
      <c r="E40" s="26">
        <f>Sheet3!E39</f>
        <v>10</v>
      </c>
      <c r="F40" s="26">
        <f>Sheet3!F39</f>
        <v>12003</v>
      </c>
      <c r="G40" s="33">
        <f t="shared" si="1"/>
        <v>10365</v>
      </c>
      <c r="H40" s="26">
        <f>Sheet3!H39</f>
        <v>7</v>
      </c>
      <c r="I40" s="26">
        <f>Sheet3!I39</f>
        <v>10358</v>
      </c>
      <c r="J40" s="34">
        <f t="shared" si="2"/>
        <v>15.899662325132669</v>
      </c>
      <c r="K40" s="35">
        <f t="shared" si="3"/>
        <v>42.85714285714286</v>
      </c>
      <c r="L40" s="35">
        <f t="shared" si="4"/>
        <v>15.8814442942653</v>
      </c>
    </row>
    <row r="41" spans="1:12" s="22" customFormat="1" ht="15" customHeight="1">
      <c r="A41" s="14" t="s">
        <v>58</v>
      </c>
      <c r="B41" s="14"/>
      <c r="C41" s="37"/>
      <c r="D41" s="17">
        <f t="shared" si="0"/>
        <v>26131</v>
      </c>
      <c r="E41" s="18">
        <f>Sheet3!E44</f>
        <v>117</v>
      </c>
      <c r="F41" s="18">
        <f>Sheet3!F44</f>
        <v>26014</v>
      </c>
      <c r="G41" s="17">
        <f t="shared" si="1"/>
        <v>24828</v>
      </c>
      <c r="H41" s="18">
        <f>Sheet3!H44</f>
        <v>115</v>
      </c>
      <c r="I41" s="18">
        <f>Sheet3!I44</f>
        <v>24713</v>
      </c>
      <c r="J41" s="19">
        <f t="shared" si="2"/>
        <v>5.248106975994848</v>
      </c>
      <c r="K41" s="20">
        <f t="shared" si="3"/>
        <v>1.7391304347825987</v>
      </c>
      <c r="L41" s="20">
        <f t="shared" si="4"/>
        <v>5.264435722089589</v>
      </c>
    </row>
    <row r="42" spans="1:12" s="1" customFormat="1" ht="15" customHeight="1">
      <c r="A42" s="23"/>
      <c r="B42" s="75" t="s">
        <v>28</v>
      </c>
      <c r="C42" s="76"/>
      <c r="D42" s="25">
        <f t="shared" si="0"/>
        <v>21699</v>
      </c>
      <c r="E42" s="26">
        <f>Sheet3!E41</f>
        <v>99</v>
      </c>
      <c r="F42" s="26">
        <f>Sheet3!F41</f>
        <v>21600</v>
      </c>
      <c r="G42" s="25">
        <f t="shared" si="1"/>
        <v>21011</v>
      </c>
      <c r="H42" s="26">
        <f>Sheet3!H41</f>
        <v>93</v>
      </c>
      <c r="I42" s="26">
        <f>Sheet3!I41</f>
        <v>20918</v>
      </c>
      <c r="J42" s="27">
        <f t="shared" si="2"/>
        <v>3.2744752748560257</v>
      </c>
      <c r="K42" s="28">
        <f t="shared" si="3"/>
        <v>6.451612903225801</v>
      </c>
      <c r="L42" s="28">
        <f t="shared" si="4"/>
        <v>3.260349937852558</v>
      </c>
    </row>
    <row r="43" spans="1:12" s="1" customFormat="1" ht="15" customHeight="1">
      <c r="A43" s="23"/>
      <c r="B43" s="75" t="s">
        <v>29</v>
      </c>
      <c r="C43" s="76"/>
      <c r="D43" s="25">
        <f t="shared" si="0"/>
        <v>3630</v>
      </c>
      <c r="E43" s="26">
        <f>Sheet3!E42</f>
        <v>12</v>
      </c>
      <c r="F43" s="26">
        <f>Sheet3!F42</f>
        <v>3618</v>
      </c>
      <c r="G43" s="25">
        <f t="shared" si="1"/>
        <v>3293</v>
      </c>
      <c r="H43" s="26">
        <f>Sheet3!H42</f>
        <v>15</v>
      </c>
      <c r="I43" s="26">
        <f>Sheet3!I42</f>
        <v>3278</v>
      </c>
      <c r="J43" s="27">
        <f t="shared" si="2"/>
        <v>10.233829334952937</v>
      </c>
      <c r="K43" s="28">
        <f t="shared" si="3"/>
        <v>-19.999999999999996</v>
      </c>
      <c r="L43" s="28">
        <f t="shared" si="4"/>
        <v>10.372178157413048</v>
      </c>
    </row>
    <row r="44" spans="1:12" s="1" customFormat="1" ht="15" customHeight="1">
      <c r="A44" s="43"/>
      <c r="B44" s="77" t="s">
        <v>59</v>
      </c>
      <c r="C44" s="78"/>
      <c r="D44" s="33">
        <f t="shared" si="0"/>
        <v>802</v>
      </c>
      <c r="E44" s="26">
        <f>Sheet3!E43</f>
        <v>6</v>
      </c>
      <c r="F44" s="26">
        <f>Sheet3!F43</f>
        <v>796</v>
      </c>
      <c r="G44" s="33">
        <f t="shared" si="1"/>
        <v>524</v>
      </c>
      <c r="H44" s="26">
        <f>Sheet3!H43</f>
        <v>7</v>
      </c>
      <c r="I44" s="26">
        <f>Sheet3!I43</f>
        <v>517</v>
      </c>
      <c r="J44" s="34">
        <f t="shared" si="2"/>
        <v>53.05343511450382</v>
      </c>
      <c r="K44" s="35">
        <f t="shared" si="3"/>
        <v>-14.28571428571429</v>
      </c>
      <c r="L44" s="35">
        <f t="shared" si="4"/>
        <v>53.965183752417786</v>
      </c>
    </row>
    <row r="45" spans="1:12" s="1" customFormat="1" ht="15" customHeight="1">
      <c r="A45" s="14" t="s">
        <v>60</v>
      </c>
      <c r="B45" s="14"/>
      <c r="C45" s="37"/>
      <c r="D45" s="17">
        <f t="shared" si="0"/>
        <v>2755</v>
      </c>
      <c r="E45" s="18">
        <f>Sheet3!E47</f>
        <v>22</v>
      </c>
      <c r="F45" s="18">
        <f>Sheet3!F47</f>
        <v>2733</v>
      </c>
      <c r="G45" s="17">
        <f t="shared" si="1"/>
        <v>2522</v>
      </c>
      <c r="H45" s="18">
        <f>Sheet3!H47</f>
        <v>38</v>
      </c>
      <c r="I45" s="18">
        <f>Sheet3!I47</f>
        <v>2484</v>
      </c>
      <c r="J45" s="19">
        <f t="shared" si="2"/>
        <v>9.238699444885</v>
      </c>
      <c r="K45" s="20">
        <f t="shared" si="3"/>
        <v>-42.10526315789473</v>
      </c>
      <c r="L45" s="20">
        <f t="shared" si="4"/>
        <v>10.024154589371982</v>
      </c>
    </row>
    <row r="46" spans="1:12" s="1" customFormat="1" ht="15" customHeight="1">
      <c r="A46" s="23"/>
      <c r="B46" s="75" t="s">
        <v>32</v>
      </c>
      <c r="C46" s="76"/>
      <c r="D46" s="25">
        <f t="shared" si="0"/>
        <v>1501</v>
      </c>
      <c r="E46" s="26">
        <f>Sheet3!E45</f>
        <v>18</v>
      </c>
      <c r="F46" s="26">
        <f>Sheet3!F45</f>
        <v>1483</v>
      </c>
      <c r="G46" s="25">
        <f t="shared" si="1"/>
        <v>1278</v>
      </c>
      <c r="H46" s="26">
        <f>Sheet3!H45</f>
        <v>24</v>
      </c>
      <c r="I46" s="26">
        <f>Sheet3!I45</f>
        <v>1254</v>
      </c>
      <c r="J46" s="27">
        <f t="shared" si="2"/>
        <v>17.44913928012519</v>
      </c>
      <c r="K46" s="28">
        <f t="shared" si="3"/>
        <v>-25</v>
      </c>
      <c r="L46" s="28">
        <f t="shared" si="4"/>
        <v>18.26156299840511</v>
      </c>
    </row>
    <row r="47" spans="1:12" s="1" customFormat="1" ht="15" customHeight="1">
      <c r="A47" s="43"/>
      <c r="B47" s="77" t="s">
        <v>61</v>
      </c>
      <c r="C47" s="78"/>
      <c r="D47" s="33">
        <f t="shared" si="0"/>
        <v>1254</v>
      </c>
      <c r="E47" s="26">
        <f>Sheet3!E46</f>
        <v>4</v>
      </c>
      <c r="F47" s="26">
        <f>Sheet3!F46</f>
        <v>1250</v>
      </c>
      <c r="G47" s="33">
        <f t="shared" si="1"/>
        <v>1244</v>
      </c>
      <c r="H47" s="26">
        <f>Sheet3!H46</f>
        <v>14</v>
      </c>
      <c r="I47" s="26">
        <f>Sheet3!I46</f>
        <v>1230</v>
      </c>
      <c r="J47" s="34">
        <f t="shared" si="2"/>
        <v>0.8038585209003246</v>
      </c>
      <c r="K47" s="35">
        <f t="shared" si="3"/>
        <v>-71.42857142857143</v>
      </c>
      <c r="L47" s="35">
        <f t="shared" si="4"/>
        <v>1.6260162601626105</v>
      </c>
    </row>
    <row r="48" spans="1:12" s="1" customFormat="1" ht="15" customHeight="1">
      <c r="A48" s="44" t="s">
        <v>35</v>
      </c>
      <c r="B48" s="45"/>
      <c r="C48" s="46"/>
      <c r="D48" s="47">
        <f t="shared" si="0"/>
        <v>340</v>
      </c>
      <c r="E48" s="48">
        <f>Sheet3!E48</f>
        <v>163</v>
      </c>
      <c r="F48" s="48">
        <f>Sheet3!F48</f>
        <v>177</v>
      </c>
      <c r="G48" s="47">
        <f t="shared" si="1"/>
        <v>3307</v>
      </c>
      <c r="H48" s="48">
        <f>Sheet3!H48</f>
        <v>341</v>
      </c>
      <c r="I48" s="48">
        <f>Sheet3!I48</f>
        <v>2966</v>
      </c>
      <c r="J48" s="49">
        <f t="shared" si="2"/>
        <v>-89.71877834895676</v>
      </c>
      <c r="K48" s="50">
        <f t="shared" si="3"/>
        <v>-52.19941348973607</v>
      </c>
      <c r="L48" s="50">
        <f t="shared" si="4"/>
        <v>-94.0323668240054</v>
      </c>
    </row>
    <row r="49" spans="1:12" s="22" customFormat="1" ht="15" customHeight="1">
      <c r="A49" s="51" t="s">
        <v>36</v>
      </c>
      <c r="B49" s="52"/>
      <c r="C49" s="53"/>
      <c r="D49" s="47">
        <f t="shared" si="0"/>
        <v>2538957</v>
      </c>
      <c r="E49" s="54">
        <f>Sheet3!E49</f>
        <v>970299</v>
      </c>
      <c r="F49" s="54">
        <f>Sheet3!F49</f>
        <v>1568658</v>
      </c>
      <c r="G49" s="47">
        <f t="shared" si="1"/>
        <v>2820815</v>
      </c>
      <c r="H49" s="54">
        <f>Sheet3!H49</f>
        <v>1474822</v>
      </c>
      <c r="I49" s="54">
        <f>Sheet3!I49</f>
        <v>1345993</v>
      </c>
      <c r="J49" s="49">
        <f t="shared" si="2"/>
        <v>-9.992076757958246</v>
      </c>
      <c r="K49" s="55">
        <f t="shared" si="3"/>
        <v>-34.20907743442938</v>
      </c>
      <c r="L49" s="55">
        <f t="shared" si="4"/>
        <v>16.542805200324228</v>
      </c>
    </row>
    <row r="50" spans="1:12" s="57" customFormat="1" ht="15" customHeight="1">
      <c r="A50" s="59" t="s">
        <v>71</v>
      </c>
      <c r="B50"/>
      <c r="C50"/>
      <c r="D50"/>
      <c r="E50"/>
      <c r="F50"/>
      <c r="G50"/>
      <c r="H50"/>
      <c r="I50"/>
      <c r="J50"/>
      <c r="K50"/>
      <c r="L50"/>
    </row>
    <row r="51" spans="1:12" s="57" customFormat="1" ht="15" customHeight="1">
      <c r="A51" s="58" t="s">
        <v>81</v>
      </c>
      <c r="B51"/>
      <c r="C51"/>
      <c r="D51"/>
      <c r="E51"/>
      <c r="F51"/>
      <c r="G51"/>
      <c r="H51"/>
      <c r="I51"/>
      <c r="J51"/>
      <c r="K51"/>
      <c r="L51"/>
    </row>
    <row r="52" spans="1:6" ht="15" customHeight="1">
      <c r="A52" s="86" t="s">
        <v>82</v>
      </c>
      <c r="B52" s="86"/>
      <c r="C52" s="86"/>
      <c r="D52" s="86"/>
      <c r="E52" s="86"/>
      <c r="F52" s="86"/>
    </row>
  </sheetData>
  <sheetProtection/>
  <mergeCells count="37">
    <mergeCell ref="A52:F52"/>
    <mergeCell ref="B6:C6"/>
    <mergeCell ref="B29:C29"/>
    <mergeCell ref="B7:C7"/>
    <mergeCell ref="B8:C8"/>
    <mergeCell ref="B24:C24"/>
    <mergeCell ref="B21:C21"/>
    <mergeCell ref="B9:C9"/>
    <mergeCell ref="B10:C10"/>
    <mergeCell ref="B26:C26"/>
    <mergeCell ref="B25:C25"/>
    <mergeCell ref="B46:C46"/>
    <mergeCell ref="B39:C39"/>
    <mergeCell ref="A1:L1"/>
    <mergeCell ref="A2:C3"/>
    <mergeCell ref="G2:I2"/>
    <mergeCell ref="J2:L2"/>
    <mergeCell ref="D2:F2"/>
    <mergeCell ref="B5:C5"/>
    <mergeCell ref="B31:C31"/>
    <mergeCell ref="B19:C19"/>
    <mergeCell ref="B47:C47"/>
    <mergeCell ref="B30:C30"/>
    <mergeCell ref="B32:C32"/>
    <mergeCell ref="B33:C33"/>
    <mergeCell ref="B44:C44"/>
    <mergeCell ref="B35:C35"/>
    <mergeCell ref="B40:C40"/>
    <mergeCell ref="B38:C38"/>
    <mergeCell ref="B43:C43"/>
    <mergeCell ref="B42:C42"/>
    <mergeCell ref="B22:C22"/>
    <mergeCell ref="B23:C23"/>
    <mergeCell ref="B34:C34"/>
    <mergeCell ref="B37:C37"/>
    <mergeCell ref="B36:C36"/>
    <mergeCell ref="B28:C28"/>
  </mergeCells>
  <printOptions horizontalCentered="1"/>
  <pageMargins left="0.3937007874015748" right="0.3937007874015748" top="0.29" bottom="0.1968503937007874" header="0.3937007874015748" footer="0.31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　　</cp:lastModifiedBy>
  <cp:lastPrinted>2017-04-18T03:04:36Z</cp:lastPrinted>
  <dcterms:created xsi:type="dcterms:W3CDTF">2000-09-20T06:55:14Z</dcterms:created>
  <dcterms:modified xsi:type="dcterms:W3CDTF">2017-04-19T03:37:02Z</dcterms:modified>
  <cp:category/>
  <cp:version/>
  <cp:contentType/>
  <cp:contentStatus/>
</cp:coreProperties>
</file>