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<sst xmlns="http://schemas.openxmlformats.org/spreadsheetml/2006/main" count="126" uniqueCount="83">
  <si>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</si>
  <si>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</si>
  <si>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</si>
  <si>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</si>
  <si>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</si>
  <si>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</si>
  <si>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</si>
  <si>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</si>
  <si>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</si>
  <si>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</si>
  <si>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</si>
  <si>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</si>
  <si>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</si>
  <si>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</si>
  <si>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</si>
  <si>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</si>
  <si>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</si>
  <si>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</si>
  <si>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</si>
  <si>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</si>
  <si>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</si>
  <si>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</si>
  <si>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</si>
  <si>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</si>
  <si>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</si>
  <si>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</si>
  <si>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</si>
  <si>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</si>
  <si>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</si>
  <si>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</si>
  <si>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</si>
  <si>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</si>
  <si>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</si>
  <si>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</si>
  <si>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</si>
  <si>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</si>
  <si>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</si>
  <si>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</si>
  <si>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</si>
  <si>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</si>
  <si>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</si>
  <si>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</si>
  <si>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</si>
  <si>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</si>
  <si>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</si>
  <si>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</si>
  <si>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</si>
  <si>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</si>
  <si>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</si>
  <si>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</si>
  <si>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</si>
  <si>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</si>
  <si>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</si>
  <si>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</si>
  <si>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</si>
  <si>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</si>
  <si>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</si>
  <si>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</si>
  <si>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</si>
  <si>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</si>
  <si>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</si>
  <si>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</si>
  <si>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</si>
  <si>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</si>
  <si>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</si>
  <si>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</si>
  <si>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</si>
  <si>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</si>
  <si>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</si>
  <si>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</si>
  <si>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</si>
  <si>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</si>
  <si>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106</t>
  </si>
  <si>
    <t>1</t>
  </si>
  <si>
    <t>January</t>
  </si>
  <si>
    <t>4</t>
  </si>
  <si>
    <t>April</t>
  </si>
  <si>
    <t>韓國 Korea,Republic of</t>
  </si>
  <si>
    <t>美國 United States of America</t>
  </si>
  <si>
    <t>英國 United Kingdom</t>
  </si>
  <si>
    <t>俄羅斯 Russian Federation</t>
  </si>
  <si>
    <t>註3: 資料來源:內政部移民署提供。</t>
  </si>
  <si>
    <t>註2: 外籍勞工人次(含印尼、馬來西亞、菲律賓、泰國及越南)以持R簽證(停留6個月以上)入境人次計算, 106年1-4月計119,611人次。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</si>
</sst>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F33" sqref="F33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70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106年1至4月來臺旅客人數及成長率－按居住地分
Table 1-3 Visitor Arrivals by Residence,
 January-April,2017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24" customHeight="1">
      <c r="A2" s="71" t="s">
        <v>68</v>
      </c>
      <c r="B2" s="71"/>
      <c r="C2" s="71"/>
      <c r="D2" s="72" t="str">
        <f>Sheet1!A1&amp;"年"&amp;Sheet1!A3&amp;"至"&amp;Sheet1!A5&amp;"月 "&amp;MID(Sheet1!A4,1,3)&amp;".-"&amp;MID(Sheet1!A6,1,3)&amp;"., "&amp;Sheet1!A1+1911</f>
        <v>106年1至4月 Jan.-Apr., 2017</v>
      </c>
      <c r="E2" s="72"/>
      <c r="F2" s="72"/>
      <c r="G2" s="72" t="str">
        <f>Sheet1!A1-1&amp;"年"&amp;Sheet1!A3&amp;"至"&amp;Sheet1!A5&amp;"月 "&amp;MID(Sheet1!A4,1,3)&amp;".-"&amp;MID(Sheet1!A6,1,3)&amp;".,"&amp;Sheet1!A1+1911-1</f>
        <v>105年1至4月 Jan.-Apr.,2016</v>
      </c>
      <c r="H2" s="73"/>
      <c r="I2" s="73"/>
      <c r="J2" s="74" t="s">
        <v>69</v>
      </c>
      <c r="K2" s="74"/>
      <c r="L2" s="74"/>
    </row>
    <row r="3" spans="1:12" s="1" customFormat="1" ht="48" customHeight="1">
      <c r="A3" s="71"/>
      <c r="B3" s="71"/>
      <c r="C3" s="71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66" t="s">
        <v>0</v>
      </c>
      <c r="B4" s="62" t="s">
        <v>45</v>
      </c>
      <c r="C4" s="61"/>
      <c r="D4" s="2">
        <f aca="true" t="shared" si="0" ref="D4:D49">E4+F4</f>
        <v>533055</v>
      </c>
      <c r="E4" s="2">
        <v>491027</v>
      </c>
      <c r="F4" s="3">
        <v>42028</v>
      </c>
      <c r="G4" s="2">
        <f aca="true" t="shared" si="1" ref="G4:G49">H4+I4</f>
        <v>483489</v>
      </c>
      <c r="H4" s="2">
        <v>446574</v>
      </c>
      <c r="I4" s="3">
        <v>36915</v>
      </c>
      <c r="J4" s="4">
        <f>IF(G4=0,"-",((D4/G4)-1)*100)</f>
        <v>10.251732717807439</v>
      </c>
      <c r="K4" s="4">
        <f>IF(H4=0,"-",((E4/H4)-1)*100)</f>
        <v>9.954229310259887</v>
      </c>
      <c r="L4" s="4">
        <f>IF(I4=0,"-",((F4/I4)-1)*100)</f>
        <v>13.850738182310707</v>
      </c>
    </row>
    <row r="5" spans="1:12" s="1" customFormat="1" ht="15" customHeight="1">
      <c r="A5" s="67"/>
      <c r="B5" s="62" t="s">
        <v>46</v>
      </c>
      <c r="C5" s="61"/>
      <c r="D5" s="2">
        <f t="shared" si="0"/>
        <v>873771</v>
      </c>
      <c r="E5" s="2">
        <v>861015</v>
      </c>
      <c r="F5" s="3">
        <v>12756</v>
      </c>
      <c r="G5" s="2">
        <f t="shared" si="1"/>
        <v>1511161</v>
      </c>
      <c r="H5" s="2">
        <v>1498700</v>
      </c>
      <c r="I5" s="3">
        <v>12461</v>
      </c>
      <c r="J5" s="4">
        <f aca="true" t="shared" si="2" ref="J5:J49">IF(G5=0,"-",((D5/G5)-1)*100)</f>
        <v>-42.178828066632214</v>
      </c>
      <c r="K5" s="4">
        <f aca="true" t="shared" si="3" ref="K5:K49">IF(H5=0,"-",((E5/H5)-1)*100)</f>
        <v>-42.54920931473944</v>
      </c>
      <c r="L5" s="4">
        <f aca="true" t="shared" si="4" ref="L5:L49">IF(I5=0,"-",((F5/I5)-1)*100)</f>
        <v>2.3673862450846572</v>
      </c>
    </row>
    <row r="6" spans="1:12" s="1" customFormat="1" ht="15" customHeight="1">
      <c r="A6" s="67"/>
      <c r="B6" s="62" t="s">
        <v>6</v>
      </c>
      <c r="C6" s="61"/>
      <c r="D6" s="2">
        <f t="shared" si="0"/>
        <v>602047</v>
      </c>
      <c r="E6" s="2">
        <v>517</v>
      </c>
      <c r="F6" s="3">
        <v>601530</v>
      </c>
      <c r="G6" s="2">
        <f t="shared" si="1"/>
        <v>604273</v>
      </c>
      <c r="H6" s="2">
        <v>526</v>
      </c>
      <c r="I6" s="3">
        <v>603747</v>
      </c>
      <c r="J6" s="4">
        <f t="shared" si="2"/>
        <v>-0.368376545038418</v>
      </c>
      <c r="K6" s="4">
        <f t="shared" si="3"/>
        <v>-1.7110266159695797</v>
      </c>
      <c r="L6" s="4">
        <f t="shared" si="4"/>
        <v>-0.36720679357412633</v>
      </c>
    </row>
    <row r="7" spans="1:12" s="1" customFormat="1" ht="15" customHeight="1">
      <c r="A7" s="67"/>
      <c r="B7" s="62" t="s">
        <v>77</v>
      </c>
      <c r="C7" s="61"/>
      <c r="D7" s="2">
        <f t="shared" si="0"/>
        <v>378075</v>
      </c>
      <c r="E7" s="2">
        <v>1139</v>
      </c>
      <c r="F7" s="3">
        <v>376936</v>
      </c>
      <c r="G7" s="2">
        <f t="shared" si="1"/>
        <v>281157</v>
      </c>
      <c r="H7" s="2">
        <v>1042</v>
      </c>
      <c r="I7" s="3">
        <v>280115</v>
      </c>
      <c r="J7" s="4">
        <f t="shared" si="2"/>
        <v>34.47113178757777</v>
      </c>
      <c r="K7" s="4">
        <f t="shared" si="3"/>
        <v>9.309021113243766</v>
      </c>
      <c r="L7" s="4">
        <f t="shared" si="4"/>
        <v>34.5647323420738</v>
      </c>
    </row>
    <row r="8" spans="1:12" s="1" customFormat="1" ht="15" customHeight="1">
      <c r="A8" s="67"/>
      <c r="B8" s="62" t="s">
        <v>7</v>
      </c>
      <c r="C8" s="61"/>
      <c r="D8" s="2">
        <f t="shared" si="0"/>
        <v>11497</v>
      </c>
      <c r="E8" s="2">
        <v>15</v>
      </c>
      <c r="F8" s="3">
        <v>11482</v>
      </c>
      <c r="G8" s="2">
        <f t="shared" si="1"/>
        <v>10754</v>
      </c>
      <c r="H8" s="2">
        <v>12</v>
      </c>
      <c r="I8" s="3">
        <v>10742</v>
      </c>
      <c r="J8" s="4">
        <f t="shared" si="2"/>
        <v>6.909057095034399</v>
      </c>
      <c r="K8" s="4">
        <f t="shared" si="3"/>
        <v>25</v>
      </c>
      <c r="L8" s="4">
        <f t="shared" si="4"/>
        <v>6.888847514429353</v>
      </c>
    </row>
    <row r="9" spans="1:12" s="1" customFormat="1" ht="15" customHeight="1">
      <c r="A9" s="67"/>
      <c r="B9" s="62" t="s">
        <v>8</v>
      </c>
      <c r="C9" s="61"/>
      <c r="D9" s="2">
        <f t="shared" si="0"/>
        <v>6914</v>
      </c>
      <c r="E9" s="2">
        <v>28</v>
      </c>
      <c r="F9" s="3">
        <v>6886</v>
      </c>
      <c r="G9" s="2">
        <f t="shared" si="1"/>
        <v>6657</v>
      </c>
      <c r="H9" s="2">
        <v>31</v>
      </c>
      <c r="I9" s="3">
        <v>6626</v>
      </c>
      <c r="J9" s="4">
        <f t="shared" si="2"/>
        <v>3.860597866907023</v>
      </c>
      <c r="K9" s="4">
        <f t="shared" si="3"/>
        <v>-9.677419354838712</v>
      </c>
      <c r="L9" s="4">
        <f t="shared" si="4"/>
        <v>3.9239360096589238</v>
      </c>
    </row>
    <row r="10" spans="1:12" s="1" customFormat="1" ht="15" customHeight="1">
      <c r="A10" s="67"/>
      <c r="B10" s="69" t="s">
        <v>1</v>
      </c>
      <c r="C10" s="56" t="s">
        <v>37</v>
      </c>
      <c r="D10" s="2">
        <f t="shared" si="0"/>
        <v>171975</v>
      </c>
      <c r="E10" s="2">
        <v>272</v>
      </c>
      <c r="F10" s="3">
        <v>171703</v>
      </c>
      <c r="G10" s="2">
        <f t="shared" si="1"/>
        <v>150368</v>
      </c>
      <c r="H10" s="2">
        <v>270</v>
      </c>
      <c r="I10" s="3">
        <v>150098</v>
      </c>
      <c r="J10" s="4">
        <f t="shared" si="2"/>
        <v>14.369413705043632</v>
      </c>
      <c r="K10" s="4">
        <f t="shared" si="3"/>
        <v>0.7407407407407307</v>
      </c>
      <c r="L10" s="4">
        <f t="shared" si="4"/>
        <v>14.393929299524322</v>
      </c>
    </row>
    <row r="11" spans="1:12" s="1" customFormat="1" ht="15" customHeight="1">
      <c r="A11" s="67"/>
      <c r="B11" s="67"/>
      <c r="C11" s="6" t="s">
        <v>38</v>
      </c>
      <c r="D11" s="2">
        <f t="shared" si="0"/>
        <v>127220</v>
      </c>
      <c r="E11" s="2">
        <v>113</v>
      </c>
      <c r="F11" s="3">
        <v>127107</v>
      </c>
      <c r="G11" s="2">
        <f t="shared" si="1"/>
        <v>115525</v>
      </c>
      <c r="H11" s="2">
        <v>106</v>
      </c>
      <c r="I11" s="3">
        <v>115419</v>
      </c>
      <c r="J11" s="4">
        <f t="shared" si="2"/>
        <v>10.123349924258829</v>
      </c>
      <c r="K11" s="4">
        <f t="shared" si="3"/>
        <v>6.60377358490567</v>
      </c>
      <c r="L11" s="4">
        <f t="shared" si="4"/>
        <v>10.126582278481022</v>
      </c>
    </row>
    <row r="12" spans="1:12" s="1" customFormat="1" ht="15" customHeight="1">
      <c r="A12" s="67"/>
      <c r="B12" s="67"/>
      <c r="C12" s="6" t="s">
        <v>39</v>
      </c>
      <c r="D12" s="2">
        <f t="shared" si="0"/>
        <v>56353</v>
      </c>
      <c r="E12" s="2">
        <v>152</v>
      </c>
      <c r="F12" s="3">
        <v>56201</v>
      </c>
      <c r="G12" s="2">
        <f t="shared" si="1"/>
        <v>55993</v>
      </c>
      <c r="H12" s="2">
        <v>141</v>
      </c>
      <c r="I12" s="3">
        <v>55852</v>
      </c>
      <c r="J12" s="4">
        <f t="shared" si="2"/>
        <v>0.6429375100458934</v>
      </c>
      <c r="K12" s="4">
        <f t="shared" si="3"/>
        <v>7.801418439716312</v>
      </c>
      <c r="L12" s="4">
        <f t="shared" si="4"/>
        <v>0.6248657165365712</v>
      </c>
    </row>
    <row r="13" spans="1:12" s="1" customFormat="1" ht="15" customHeight="1">
      <c r="A13" s="67"/>
      <c r="B13" s="67"/>
      <c r="C13" s="6" t="s">
        <v>40</v>
      </c>
      <c r="D13" s="2">
        <f t="shared" si="0"/>
        <v>92064</v>
      </c>
      <c r="E13" s="2">
        <v>1022</v>
      </c>
      <c r="F13" s="3">
        <v>91042</v>
      </c>
      <c r="G13" s="2">
        <f t="shared" si="1"/>
        <v>51453</v>
      </c>
      <c r="H13" s="2">
        <v>785</v>
      </c>
      <c r="I13" s="3">
        <v>50668</v>
      </c>
      <c r="J13" s="4">
        <f t="shared" si="2"/>
        <v>78.92834237070726</v>
      </c>
      <c r="K13" s="4">
        <f t="shared" si="3"/>
        <v>30.191082802547765</v>
      </c>
      <c r="L13" s="4">
        <f t="shared" si="4"/>
        <v>79.68342938343729</v>
      </c>
    </row>
    <row r="14" spans="1:12" s="1" customFormat="1" ht="15" customHeight="1">
      <c r="A14" s="67"/>
      <c r="B14" s="67"/>
      <c r="C14" s="6" t="s">
        <v>41</v>
      </c>
      <c r="D14" s="2">
        <f t="shared" si="0"/>
        <v>104781</v>
      </c>
      <c r="E14" s="2">
        <v>188</v>
      </c>
      <c r="F14" s="3">
        <v>104593</v>
      </c>
      <c r="G14" s="2">
        <f t="shared" si="1"/>
        <v>54435</v>
      </c>
      <c r="H14" s="2">
        <v>231</v>
      </c>
      <c r="I14" s="3">
        <v>54204</v>
      </c>
      <c r="J14" s="4">
        <f t="shared" si="2"/>
        <v>92.4882887847892</v>
      </c>
      <c r="K14" s="4">
        <f t="shared" si="3"/>
        <v>-18.61471861471862</v>
      </c>
      <c r="L14" s="4">
        <f t="shared" si="4"/>
        <v>92.96177403881632</v>
      </c>
    </row>
    <row r="15" spans="1:12" s="1" customFormat="1" ht="15" customHeight="1">
      <c r="A15" s="67"/>
      <c r="B15" s="67"/>
      <c r="C15" s="6" t="s">
        <v>63</v>
      </c>
      <c r="D15" s="2">
        <f t="shared" si="0"/>
        <v>114473</v>
      </c>
      <c r="E15" s="2">
        <v>1187</v>
      </c>
      <c r="F15" s="3">
        <v>113286</v>
      </c>
      <c r="G15" s="2">
        <f t="shared" si="1"/>
        <v>54441</v>
      </c>
      <c r="H15" s="2">
        <v>1226</v>
      </c>
      <c r="I15" s="3">
        <v>53215</v>
      </c>
      <c r="J15" s="4">
        <f t="shared" si="2"/>
        <v>110.26983339762313</v>
      </c>
      <c r="K15" s="4">
        <f t="shared" si="3"/>
        <v>-3.1810766721043993</v>
      </c>
      <c r="L15" s="4">
        <f t="shared" si="4"/>
        <v>112.88358545522881</v>
      </c>
    </row>
    <row r="16" spans="1:12" s="1" customFormat="1" ht="15" customHeight="1">
      <c r="A16" s="67"/>
      <c r="B16" s="67"/>
      <c r="C16" s="6" t="s">
        <v>42</v>
      </c>
      <c r="D16" s="2">
        <f t="shared" si="0"/>
        <v>8184</v>
      </c>
      <c r="E16" s="2">
        <v>101</v>
      </c>
      <c r="F16" s="3">
        <v>8083</v>
      </c>
      <c r="G16" s="2">
        <f t="shared" si="1"/>
        <v>5027</v>
      </c>
      <c r="H16" s="2">
        <v>163</v>
      </c>
      <c r="I16" s="3">
        <v>4864</v>
      </c>
      <c r="J16" s="4">
        <f t="shared" si="2"/>
        <v>62.80087527352298</v>
      </c>
      <c r="K16" s="4">
        <f t="shared" si="3"/>
        <v>-38.036809815950924</v>
      </c>
      <c r="L16" s="4">
        <f t="shared" si="4"/>
        <v>66.18009868421053</v>
      </c>
    </row>
    <row r="17" spans="1:12" s="1" customFormat="1" ht="15" customHeight="1">
      <c r="A17" s="67"/>
      <c r="B17" s="68"/>
      <c r="C17" s="6" t="s">
        <v>43</v>
      </c>
      <c r="D17" s="2">
        <f t="shared" si="0"/>
        <v>675050</v>
      </c>
      <c r="E17" s="2">
        <v>3035</v>
      </c>
      <c r="F17" s="3">
        <v>672015</v>
      </c>
      <c r="G17" s="2">
        <f t="shared" si="1"/>
        <v>487242</v>
      </c>
      <c r="H17" s="2">
        <v>2922</v>
      </c>
      <c r="I17" s="3">
        <v>484320</v>
      </c>
      <c r="J17" s="4">
        <f t="shared" si="2"/>
        <v>38.54511721074949</v>
      </c>
      <c r="K17" s="4">
        <f t="shared" si="3"/>
        <v>3.8672142368241014</v>
      </c>
      <c r="L17" s="4">
        <f t="shared" si="4"/>
        <v>38.75433597621407</v>
      </c>
    </row>
    <row r="18" spans="1:12" s="1" customFormat="1" ht="15" customHeight="1">
      <c r="A18" s="67"/>
      <c r="B18" s="62" t="s">
        <v>9</v>
      </c>
      <c r="C18" s="61"/>
      <c r="D18" s="2">
        <f t="shared" si="0"/>
        <v>3741</v>
      </c>
      <c r="E18" s="2">
        <v>18</v>
      </c>
      <c r="F18" s="3">
        <v>3723</v>
      </c>
      <c r="G18" s="2">
        <f t="shared" si="1"/>
        <v>3290</v>
      </c>
      <c r="H18" s="2">
        <v>17</v>
      </c>
      <c r="I18" s="3">
        <v>3273</v>
      </c>
      <c r="J18" s="4">
        <f t="shared" si="2"/>
        <v>13.70820668693009</v>
      </c>
      <c r="K18" s="4">
        <f t="shared" si="3"/>
        <v>5.882352941176472</v>
      </c>
      <c r="L18" s="4">
        <f t="shared" si="4"/>
        <v>13.748854262144828</v>
      </c>
    </row>
    <row r="19" spans="1:12" s="1" customFormat="1" ht="15" customHeight="1">
      <c r="A19" s="68"/>
      <c r="B19" s="62" t="s">
        <v>10</v>
      </c>
      <c r="C19" s="61"/>
      <c r="D19" s="2">
        <f t="shared" si="0"/>
        <v>3084150</v>
      </c>
      <c r="E19" s="2">
        <v>1356794</v>
      </c>
      <c r="F19" s="3">
        <v>1727356</v>
      </c>
      <c r="G19" s="2">
        <f t="shared" si="1"/>
        <v>3388023</v>
      </c>
      <c r="H19" s="2">
        <v>1949824</v>
      </c>
      <c r="I19" s="3">
        <v>1438199</v>
      </c>
      <c r="J19" s="4">
        <f t="shared" si="2"/>
        <v>-8.969035924490477</v>
      </c>
      <c r="K19" s="4">
        <f t="shared" si="3"/>
        <v>-30.41453997899297</v>
      </c>
      <c r="L19" s="4">
        <f t="shared" si="4"/>
        <v>20.10549305068352</v>
      </c>
    </row>
    <row r="20" spans="1:12" s="1" customFormat="1" ht="15" customHeight="1">
      <c r="A20" s="66" t="s">
        <v>2</v>
      </c>
      <c r="B20" s="62" t="s">
        <v>11</v>
      </c>
      <c r="C20" s="61"/>
      <c r="D20" s="2">
        <f t="shared" si="0"/>
        <v>37822</v>
      </c>
      <c r="E20" s="2">
        <v>106</v>
      </c>
      <c r="F20" s="3">
        <v>37716</v>
      </c>
      <c r="G20" s="2">
        <f t="shared" si="1"/>
        <v>34745</v>
      </c>
      <c r="H20" s="2">
        <v>110</v>
      </c>
      <c r="I20" s="3">
        <v>34635</v>
      </c>
      <c r="J20" s="4">
        <f t="shared" si="2"/>
        <v>8.855950496474318</v>
      </c>
      <c r="K20" s="4">
        <f t="shared" si="3"/>
        <v>-3.6363636363636376</v>
      </c>
      <c r="L20" s="4">
        <f t="shared" si="4"/>
        <v>8.895625812039842</v>
      </c>
    </row>
    <row r="21" spans="1:12" s="1" customFormat="1" ht="15" customHeight="1">
      <c r="A21" s="67"/>
      <c r="B21" s="62" t="s">
        <v>78</v>
      </c>
      <c r="C21" s="61"/>
      <c r="D21" s="2">
        <f t="shared" si="0"/>
        <v>180226</v>
      </c>
      <c r="E21" s="2">
        <v>1261</v>
      </c>
      <c r="F21" s="3">
        <v>178965</v>
      </c>
      <c r="G21" s="2">
        <f t="shared" si="1"/>
        <v>160763</v>
      </c>
      <c r="H21" s="2">
        <v>1112</v>
      </c>
      <c r="I21" s="3">
        <v>159651</v>
      </c>
      <c r="J21" s="4">
        <f t="shared" si="2"/>
        <v>12.106641453568301</v>
      </c>
      <c r="K21" s="4">
        <f t="shared" si="3"/>
        <v>13.399280575539564</v>
      </c>
      <c r="L21" s="4">
        <f t="shared" si="4"/>
        <v>12.097637972828235</v>
      </c>
    </row>
    <row r="22" spans="1:12" s="1" customFormat="1" ht="15" customHeight="1">
      <c r="A22" s="67"/>
      <c r="B22" s="62" t="s">
        <v>12</v>
      </c>
      <c r="C22" s="61"/>
      <c r="D22" s="2">
        <f t="shared" si="0"/>
        <v>1384</v>
      </c>
      <c r="E22" s="2">
        <v>2</v>
      </c>
      <c r="F22" s="3">
        <v>1382</v>
      </c>
      <c r="G22" s="2">
        <f t="shared" si="1"/>
        <v>1041</v>
      </c>
      <c r="H22" s="2">
        <v>8</v>
      </c>
      <c r="I22" s="3">
        <v>1033</v>
      </c>
      <c r="J22" s="4">
        <f t="shared" si="2"/>
        <v>32.949087415946195</v>
      </c>
      <c r="K22" s="4">
        <f t="shared" si="3"/>
        <v>-75</v>
      </c>
      <c r="L22" s="4">
        <f t="shared" si="4"/>
        <v>33.78509196515005</v>
      </c>
    </row>
    <row r="23" spans="1:12" s="1" customFormat="1" ht="15" customHeight="1">
      <c r="A23" s="67"/>
      <c r="B23" s="62" t="s">
        <v>13</v>
      </c>
      <c r="C23" s="61"/>
      <c r="D23" s="2">
        <f t="shared" si="0"/>
        <v>1666</v>
      </c>
      <c r="E23" s="2">
        <v>122</v>
      </c>
      <c r="F23" s="3">
        <v>1544</v>
      </c>
      <c r="G23" s="2">
        <f t="shared" si="1"/>
        <v>1403</v>
      </c>
      <c r="H23" s="2">
        <v>56</v>
      </c>
      <c r="I23" s="3">
        <v>1347</v>
      </c>
      <c r="J23" s="4">
        <f t="shared" si="2"/>
        <v>18.745545260156817</v>
      </c>
      <c r="K23" s="4">
        <f t="shared" si="3"/>
        <v>117.85714285714283</v>
      </c>
      <c r="L23" s="4">
        <f t="shared" si="4"/>
        <v>14.625092798812167</v>
      </c>
    </row>
    <row r="24" spans="1:12" s="1" customFormat="1" ht="15" customHeight="1">
      <c r="A24" s="67"/>
      <c r="B24" s="62" t="s">
        <v>14</v>
      </c>
      <c r="C24" s="61"/>
      <c r="D24" s="2">
        <f t="shared" si="0"/>
        <v>504</v>
      </c>
      <c r="E24" s="2">
        <v>51</v>
      </c>
      <c r="F24" s="3">
        <v>453</v>
      </c>
      <c r="G24" s="2">
        <f t="shared" si="1"/>
        <v>489</v>
      </c>
      <c r="H24" s="2">
        <v>58</v>
      </c>
      <c r="I24" s="3">
        <v>431</v>
      </c>
      <c r="J24" s="4">
        <f t="shared" si="2"/>
        <v>3.0674846625766916</v>
      </c>
      <c r="K24" s="4">
        <f t="shared" si="3"/>
        <v>-12.06896551724138</v>
      </c>
      <c r="L24" s="4">
        <f t="shared" si="4"/>
        <v>5.1044083526682105</v>
      </c>
    </row>
    <row r="25" spans="1:12" s="1" customFormat="1" ht="15" customHeight="1">
      <c r="A25" s="67"/>
      <c r="B25" s="62" t="s">
        <v>15</v>
      </c>
      <c r="C25" s="61"/>
      <c r="D25" s="2">
        <f t="shared" si="0"/>
        <v>3999</v>
      </c>
      <c r="E25" s="2">
        <v>90</v>
      </c>
      <c r="F25" s="3">
        <v>3909</v>
      </c>
      <c r="G25" s="2">
        <f t="shared" si="1"/>
        <v>3359</v>
      </c>
      <c r="H25" s="2">
        <v>83</v>
      </c>
      <c r="I25" s="3">
        <v>3276</v>
      </c>
      <c r="J25" s="4">
        <f t="shared" si="2"/>
        <v>19.053289669544515</v>
      </c>
      <c r="K25" s="4">
        <f t="shared" si="3"/>
        <v>8.43373493975903</v>
      </c>
      <c r="L25" s="4">
        <f t="shared" si="4"/>
        <v>19.32234432234432</v>
      </c>
    </row>
    <row r="26" spans="1:12" s="1" customFormat="1" ht="15" customHeight="1">
      <c r="A26" s="68"/>
      <c r="B26" s="62" t="s">
        <v>16</v>
      </c>
      <c r="C26" s="61"/>
      <c r="D26" s="2">
        <f t="shared" si="0"/>
        <v>225601</v>
      </c>
      <c r="E26" s="2">
        <v>1632</v>
      </c>
      <c r="F26" s="3">
        <v>223969</v>
      </c>
      <c r="G26" s="2">
        <f t="shared" si="1"/>
        <v>201800</v>
      </c>
      <c r="H26" s="2">
        <v>1427</v>
      </c>
      <c r="I26" s="3">
        <v>200373</v>
      </c>
      <c r="J26" s="4">
        <f t="shared" si="2"/>
        <v>11.794350842418243</v>
      </c>
      <c r="K26" s="4">
        <f t="shared" si="3"/>
        <v>14.365802382620885</v>
      </c>
      <c r="L26" s="4">
        <f t="shared" si="4"/>
        <v>11.776037689708696</v>
      </c>
    </row>
    <row r="27" spans="1:12" s="1" customFormat="1" ht="15" customHeight="1">
      <c r="A27" s="66" t="s">
        <v>3</v>
      </c>
      <c r="B27" s="62" t="s">
        <v>17</v>
      </c>
      <c r="C27" s="61"/>
      <c r="D27" s="2">
        <f t="shared" si="0"/>
        <v>2444</v>
      </c>
      <c r="E27" s="2">
        <v>6</v>
      </c>
      <c r="F27" s="3">
        <v>2438</v>
      </c>
      <c r="G27" s="2">
        <f t="shared" si="1"/>
        <v>2028</v>
      </c>
      <c r="H27" s="2">
        <v>5</v>
      </c>
      <c r="I27" s="3">
        <v>2023</v>
      </c>
      <c r="J27" s="4">
        <f t="shared" si="2"/>
        <v>20.512820512820507</v>
      </c>
      <c r="K27" s="4">
        <f t="shared" si="3"/>
        <v>19.999999999999996</v>
      </c>
      <c r="L27" s="4">
        <f t="shared" si="4"/>
        <v>20.51408798813643</v>
      </c>
    </row>
    <row r="28" spans="1:12" s="1" customFormat="1" ht="15" customHeight="1">
      <c r="A28" s="67"/>
      <c r="B28" s="62" t="s">
        <v>18</v>
      </c>
      <c r="C28" s="61"/>
      <c r="D28" s="2">
        <f t="shared" si="0"/>
        <v>15695</v>
      </c>
      <c r="E28" s="2">
        <v>27</v>
      </c>
      <c r="F28" s="3">
        <v>15668</v>
      </c>
      <c r="G28" s="2">
        <f t="shared" si="1"/>
        <v>14034</v>
      </c>
      <c r="H28" s="2">
        <v>26</v>
      </c>
      <c r="I28" s="3">
        <v>14008</v>
      </c>
      <c r="J28" s="4">
        <f t="shared" si="2"/>
        <v>11.835542254524722</v>
      </c>
      <c r="K28" s="4">
        <f t="shared" si="3"/>
        <v>3.8461538461538547</v>
      </c>
      <c r="L28" s="4">
        <f t="shared" si="4"/>
        <v>11.85037121644774</v>
      </c>
    </row>
    <row r="29" spans="1:12" s="1" customFormat="1" ht="15" customHeight="1">
      <c r="A29" s="67"/>
      <c r="B29" s="62" t="s">
        <v>19</v>
      </c>
      <c r="C29" s="61"/>
      <c r="D29" s="2">
        <f t="shared" si="0"/>
        <v>25868</v>
      </c>
      <c r="E29" s="2">
        <v>43</v>
      </c>
      <c r="F29" s="3">
        <v>25825</v>
      </c>
      <c r="G29" s="2">
        <f t="shared" si="1"/>
        <v>21291</v>
      </c>
      <c r="H29" s="2">
        <v>45</v>
      </c>
      <c r="I29" s="3">
        <v>21246</v>
      </c>
      <c r="J29" s="4">
        <f t="shared" si="2"/>
        <v>21.49734629655724</v>
      </c>
      <c r="K29" s="4">
        <f t="shared" si="3"/>
        <v>-4.444444444444439</v>
      </c>
      <c r="L29" s="4">
        <f t="shared" si="4"/>
        <v>21.552292196178115</v>
      </c>
    </row>
    <row r="30" spans="1:12" s="1" customFormat="1" ht="15" customHeight="1">
      <c r="A30" s="67"/>
      <c r="B30" s="62" t="s">
        <v>20</v>
      </c>
      <c r="C30" s="61"/>
      <c r="D30" s="2">
        <f t="shared" si="0"/>
        <v>5966</v>
      </c>
      <c r="E30" s="2">
        <v>3</v>
      </c>
      <c r="F30" s="3">
        <v>5963</v>
      </c>
      <c r="G30" s="2">
        <f t="shared" si="1"/>
        <v>5610</v>
      </c>
      <c r="H30" s="2">
        <v>2</v>
      </c>
      <c r="I30" s="3">
        <v>5608</v>
      </c>
      <c r="J30" s="4">
        <f t="shared" si="2"/>
        <v>6.345811051693406</v>
      </c>
      <c r="K30" s="4">
        <f t="shared" si="3"/>
        <v>50</v>
      </c>
      <c r="L30" s="4">
        <f t="shared" si="4"/>
        <v>6.330242510699002</v>
      </c>
    </row>
    <row r="31" spans="1:12" s="1" customFormat="1" ht="15" customHeight="1">
      <c r="A31" s="67"/>
      <c r="B31" s="62" t="s">
        <v>21</v>
      </c>
      <c r="C31" s="61"/>
      <c r="D31" s="2">
        <f t="shared" si="0"/>
        <v>8531</v>
      </c>
      <c r="E31" s="2">
        <v>8</v>
      </c>
      <c r="F31" s="3">
        <v>8523</v>
      </c>
      <c r="G31" s="2">
        <f t="shared" si="1"/>
        <v>7137</v>
      </c>
      <c r="H31" s="2">
        <v>4</v>
      </c>
      <c r="I31" s="3">
        <v>7133</v>
      </c>
      <c r="J31" s="4">
        <f t="shared" si="2"/>
        <v>19.532016253327722</v>
      </c>
      <c r="K31" s="4">
        <f t="shared" si="3"/>
        <v>100</v>
      </c>
      <c r="L31" s="4">
        <f t="shared" si="4"/>
        <v>19.486891910836945</v>
      </c>
    </row>
    <row r="32" spans="1:12" s="1" customFormat="1" ht="15" customHeight="1">
      <c r="A32" s="67"/>
      <c r="B32" s="62" t="s">
        <v>44</v>
      </c>
      <c r="C32" s="61"/>
      <c r="D32" s="2">
        <f t="shared" si="0"/>
        <v>4052</v>
      </c>
      <c r="E32" s="2">
        <v>20</v>
      </c>
      <c r="F32" s="3">
        <v>4032</v>
      </c>
      <c r="G32" s="2">
        <f t="shared" si="1"/>
        <v>3389</v>
      </c>
      <c r="H32" s="2">
        <v>21</v>
      </c>
      <c r="I32" s="3">
        <v>3368</v>
      </c>
      <c r="J32" s="4">
        <f t="shared" si="2"/>
        <v>19.56329300678665</v>
      </c>
      <c r="K32" s="4">
        <f t="shared" si="3"/>
        <v>-4.761904761904767</v>
      </c>
      <c r="L32" s="4">
        <f t="shared" si="4"/>
        <v>19.71496437054632</v>
      </c>
    </row>
    <row r="33" spans="1:12" s="1" customFormat="1" ht="15" customHeight="1">
      <c r="A33" s="67"/>
      <c r="B33" s="62" t="s">
        <v>22</v>
      </c>
      <c r="C33" s="61"/>
      <c r="D33" s="2">
        <f t="shared" si="0"/>
        <v>3773</v>
      </c>
      <c r="E33" s="2">
        <v>15</v>
      </c>
      <c r="F33" s="3">
        <v>3758</v>
      </c>
      <c r="G33" s="2">
        <f t="shared" si="1"/>
        <v>3256</v>
      </c>
      <c r="H33" s="2">
        <v>10</v>
      </c>
      <c r="I33" s="3">
        <v>3246</v>
      </c>
      <c r="J33" s="4">
        <f t="shared" si="2"/>
        <v>15.878378378378377</v>
      </c>
      <c r="K33" s="4">
        <f t="shared" si="3"/>
        <v>50</v>
      </c>
      <c r="L33" s="4">
        <f t="shared" si="4"/>
        <v>15.773259396179906</v>
      </c>
    </row>
    <row r="34" spans="1:12" s="1" customFormat="1" ht="15" customHeight="1">
      <c r="A34" s="67"/>
      <c r="B34" s="62" t="s">
        <v>79</v>
      </c>
      <c r="C34" s="61"/>
      <c r="D34" s="2">
        <f t="shared" si="0"/>
        <v>22243</v>
      </c>
      <c r="E34" s="2">
        <v>26</v>
      </c>
      <c r="F34" s="3">
        <v>22217</v>
      </c>
      <c r="G34" s="2">
        <f t="shared" si="1"/>
        <v>20997</v>
      </c>
      <c r="H34" s="2">
        <v>37</v>
      </c>
      <c r="I34" s="3">
        <v>20960</v>
      </c>
      <c r="J34" s="4">
        <f t="shared" si="2"/>
        <v>5.934181073486688</v>
      </c>
      <c r="K34" s="4">
        <f t="shared" si="3"/>
        <v>-29.729729729729726</v>
      </c>
      <c r="L34" s="4">
        <f t="shared" si="4"/>
        <v>5.997137404580144</v>
      </c>
    </row>
    <row r="35" spans="1:12" s="1" customFormat="1" ht="15" customHeight="1">
      <c r="A35" s="67"/>
      <c r="B35" s="62" t="s">
        <v>23</v>
      </c>
      <c r="C35" s="61"/>
      <c r="D35" s="2">
        <f t="shared" si="0"/>
        <v>2655</v>
      </c>
      <c r="E35" s="2">
        <v>4</v>
      </c>
      <c r="F35" s="3">
        <v>2651</v>
      </c>
      <c r="G35" s="2">
        <f t="shared" si="1"/>
        <v>2417</v>
      </c>
      <c r="H35" s="2">
        <v>8</v>
      </c>
      <c r="I35" s="3">
        <v>2409</v>
      </c>
      <c r="J35" s="4">
        <f t="shared" si="2"/>
        <v>9.846917666528764</v>
      </c>
      <c r="K35" s="4">
        <f t="shared" si="3"/>
        <v>-50</v>
      </c>
      <c r="L35" s="4">
        <f t="shared" si="4"/>
        <v>10.045662100456632</v>
      </c>
    </row>
    <row r="36" spans="1:12" s="1" customFormat="1" ht="15" customHeight="1">
      <c r="A36" s="67"/>
      <c r="B36" s="62" t="s">
        <v>24</v>
      </c>
      <c r="C36" s="61"/>
      <c r="D36" s="2">
        <f t="shared" si="0"/>
        <v>614</v>
      </c>
      <c r="E36" s="2">
        <v>0</v>
      </c>
      <c r="F36" s="3">
        <v>614</v>
      </c>
      <c r="G36" s="2">
        <f t="shared" si="1"/>
        <v>546</v>
      </c>
      <c r="H36" s="2">
        <v>0</v>
      </c>
      <c r="I36" s="3">
        <v>546</v>
      </c>
      <c r="J36" s="4">
        <f t="shared" si="2"/>
        <v>12.454212454212454</v>
      </c>
      <c r="K36" s="4" t="str">
        <f t="shared" si="3"/>
        <v>-</v>
      </c>
      <c r="L36" s="4">
        <f t="shared" si="4"/>
        <v>12.454212454212454</v>
      </c>
    </row>
    <row r="37" spans="1:12" s="1" customFormat="1" ht="15" customHeight="1">
      <c r="A37" s="67"/>
      <c r="B37" s="62" t="s">
        <v>25</v>
      </c>
      <c r="C37" s="61"/>
      <c r="D37" s="2">
        <f t="shared" si="0"/>
        <v>3181</v>
      </c>
      <c r="E37" s="2">
        <v>2</v>
      </c>
      <c r="F37" s="3">
        <v>3179</v>
      </c>
      <c r="G37" s="2">
        <f t="shared" si="1"/>
        <v>3016</v>
      </c>
      <c r="H37" s="2">
        <v>2</v>
      </c>
      <c r="I37" s="3">
        <v>3014</v>
      </c>
      <c r="J37" s="4">
        <f t="shared" si="2"/>
        <v>5.470822281167109</v>
      </c>
      <c r="K37" s="4">
        <f t="shared" si="3"/>
        <v>0</v>
      </c>
      <c r="L37" s="4">
        <f t="shared" si="4"/>
        <v>5.474452554744524</v>
      </c>
    </row>
    <row r="38" spans="1:12" s="1" customFormat="1" ht="15" customHeight="1">
      <c r="A38" s="67"/>
      <c r="B38" s="62" t="s">
        <v>80</v>
      </c>
      <c r="C38" s="61"/>
      <c r="D38" s="2">
        <f t="shared" si="0"/>
        <v>2635</v>
      </c>
      <c r="E38" s="2">
        <v>0</v>
      </c>
      <c r="F38" s="3">
        <v>2635</v>
      </c>
      <c r="G38" s="2">
        <f t="shared" si="1"/>
        <v>2167</v>
      </c>
      <c r="H38" s="2">
        <v>3</v>
      </c>
      <c r="I38" s="3">
        <v>2164</v>
      </c>
      <c r="J38" s="4">
        <f t="shared" si="2"/>
        <v>21.596677434240895</v>
      </c>
      <c r="K38" s="4">
        <f t="shared" si="3"/>
        <v>-100</v>
      </c>
      <c r="L38" s="4">
        <f t="shared" si="4"/>
        <v>21.765249537892785</v>
      </c>
    </row>
    <row r="39" spans="1:12" s="1" customFormat="1" ht="15" customHeight="1">
      <c r="A39" s="67"/>
      <c r="B39" s="62" t="s">
        <v>26</v>
      </c>
      <c r="C39" s="61"/>
      <c r="D39" s="2">
        <f t="shared" si="0"/>
        <v>16390</v>
      </c>
      <c r="E39" s="2">
        <v>12</v>
      </c>
      <c r="F39" s="3">
        <v>16378</v>
      </c>
      <c r="G39" s="2">
        <f t="shared" si="1"/>
        <v>14074</v>
      </c>
      <c r="H39" s="2">
        <v>11</v>
      </c>
      <c r="I39" s="3">
        <v>14063</v>
      </c>
      <c r="J39" s="4">
        <f t="shared" si="2"/>
        <v>16.45587608355834</v>
      </c>
      <c r="K39" s="4">
        <f t="shared" si="3"/>
        <v>9.090909090909083</v>
      </c>
      <c r="L39" s="4">
        <f t="shared" si="4"/>
        <v>16.461636919576183</v>
      </c>
    </row>
    <row r="40" spans="1:12" s="1" customFormat="1" ht="15" customHeight="1">
      <c r="A40" s="68"/>
      <c r="B40" s="62" t="s">
        <v>27</v>
      </c>
      <c r="C40" s="61"/>
      <c r="D40" s="2">
        <f t="shared" si="0"/>
        <v>114047</v>
      </c>
      <c r="E40" s="2">
        <v>166</v>
      </c>
      <c r="F40" s="3">
        <v>113881</v>
      </c>
      <c r="G40" s="2">
        <f t="shared" si="1"/>
        <v>99962</v>
      </c>
      <c r="H40" s="2">
        <v>174</v>
      </c>
      <c r="I40" s="3">
        <v>99788</v>
      </c>
      <c r="J40" s="4">
        <f t="shared" si="2"/>
        <v>14.09035433464716</v>
      </c>
      <c r="K40" s="4">
        <f t="shared" si="3"/>
        <v>-4.597701149425292</v>
      </c>
      <c r="L40" s="4">
        <f t="shared" si="4"/>
        <v>14.122940634144388</v>
      </c>
    </row>
    <row r="41" spans="1:12" s="1" customFormat="1" ht="15" customHeight="1">
      <c r="A41" s="66" t="s">
        <v>4</v>
      </c>
      <c r="B41" s="62" t="s">
        <v>28</v>
      </c>
      <c r="C41" s="61"/>
      <c r="D41" s="2">
        <f t="shared" si="0"/>
        <v>31643</v>
      </c>
      <c r="E41" s="2">
        <v>128</v>
      </c>
      <c r="F41" s="3">
        <v>31515</v>
      </c>
      <c r="G41" s="2">
        <f t="shared" si="1"/>
        <v>28491</v>
      </c>
      <c r="H41" s="2">
        <v>105</v>
      </c>
      <c r="I41" s="3">
        <v>28386</v>
      </c>
      <c r="J41" s="4">
        <f t="shared" si="2"/>
        <v>11.063142746832334</v>
      </c>
      <c r="K41" s="4">
        <f t="shared" si="3"/>
        <v>21.904761904761916</v>
      </c>
      <c r="L41" s="4">
        <f t="shared" si="4"/>
        <v>11.023039526527167</v>
      </c>
    </row>
    <row r="42" spans="1:12" s="1" customFormat="1" ht="15" customHeight="1">
      <c r="A42" s="67"/>
      <c r="B42" s="62" t="s">
        <v>29</v>
      </c>
      <c r="C42" s="61"/>
      <c r="D42" s="2">
        <f t="shared" si="0"/>
        <v>5097</v>
      </c>
      <c r="E42" s="2">
        <v>17</v>
      </c>
      <c r="F42" s="3">
        <v>5080</v>
      </c>
      <c r="G42" s="2">
        <f t="shared" si="1"/>
        <v>4476</v>
      </c>
      <c r="H42" s="2">
        <v>16</v>
      </c>
      <c r="I42" s="3">
        <v>4460</v>
      </c>
      <c r="J42" s="4">
        <f t="shared" si="2"/>
        <v>13.873994638069709</v>
      </c>
      <c r="K42" s="4">
        <f t="shared" si="3"/>
        <v>6.25</v>
      </c>
      <c r="L42" s="4">
        <f t="shared" si="4"/>
        <v>13.901345291479817</v>
      </c>
    </row>
    <row r="43" spans="1:12" s="1" customFormat="1" ht="15" customHeight="1">
      <c r="A43" s="67"/>
      <c r="B43" s="62" t="s">
        <v>30</v>
      </c>
      <c r="C43" s="61"/>
      <c r="D43" s="2">
        <f t="shared" si="0"/>
        <v>1118</v>
      </c>
      <c r="E43" s="2">
        <v>8</v>
      </c>
      <c r="F43" s="3">
        <v>1110</v>
      </c>
      <c r="G43" s="2">
        <f t="shared" si="1"/>
        <v>669</v>
      </c>
      <c r="H43" s="2">
        <v>10</v>
      </c>
      <c r="I43" s="3">
        <v>659</v>
      </c>
      <c r="J43" s="4">
        <f t="shared" si="2"/>
        <v>67.11509715994022</v>
      </c>
      <c r="K43" s="4">
        <f t="shared" si="3"/>
        <v>-19.999999999999996</v>
      </c>
      <c r="L43" s="4">
        <f t="shared" si="4"/>
        <v>68.4370257966616</v>
      </c>
    </row>
    <row r="44" spans="1:12" s="1" customFormat="1" ht="15" customHeight="1">
      <c r="A44" s="68"/>
      <c r="B44" s="62" t="s">
        <v>31</v>
      </c>
      <c r="C44" s="61"/>
      <c r="D44" s="2">
        <f t="shared" si="0"/>
        <v>37858</v>
      </c>
      <c r="E44" s="2">
        <v>153</v>
      </c>
      <c r="F44" s="3">
        <v>37705</v>
      </c>
      <c r="G44" s="2">
        <f t="shared" si="1"/>
        <v>33636</v>
      </c>
      <c r="H44" s="2">
        <v>131</v>
      </c>
      <c r="I44" s="3">
        <v>33505</v>
      </c>
      <c r="J44" s="4">
        <f t="shared" si="2"/>
        <v>12.552027589487459</v>
      </c>
      <c r="K44" s="4">
        <f t="shared" si="3"/>
        <v>16.793893129771</v>
      </c>
      <c r="L44" s="4">
        <f t="shared" si="4"/>
        <v>12.53544247127294</v>
      </c>
    </row>
    <row r="45" spans="1:12" s="1" customFormat="1" ht="24.75" customHeight="1">
      <c r="A45" s="66" t="s">
        <v>5</v>
      </c>
      <c r="B45" s="62" t="s">
        <v>32</v>
      </c>
      <c r="C45" s="61"/>
      <c r="D45" s="2">
        <f t="shared" si="0"/>
        <v>1929</v>
      </c>
      <c r="E45" s="2">
        <v>31</v>
      </c>
      <c r="F45" s="3">
        <v>1898</v>
      </c>
      <c r="G45" s="2">
        <f t="shared" si="1"/>
        <v>1687</v>
      </c>
      <c r="H45" s="2">
        <v>31</v>
      </c>
      <c r="I45" s="3">
        <v>1656</v>
      </c>
      <c r="J45" s="4">
        <f t="shared" si="2"/>
        <v>14.344991108476579</v>
      </c>
      <c r="K45" s="4">
        <f t="shared" si="3"/>
        <v>0</v>
      </c>
      <c r="L45" s="4">
        <f t="shared" si="4"/>
        <v>14.613526570048307</v>
      </c>
    </row>
    <row r="46" spans="1:12" s="1" customFormat="1" ht="24.75" customHeight="1">
      <c r="A46" s="67"/>
      <c r="B46" s="62" t="s">
        <v>33</v>
      </c>
      <c r="C46" s="61"/>
      <c r="D46" s="2">
        <f t="shared" si="0"/>
        <v>1755</v>
      </c>
      <c r="E46" s="2">
        <v>6</v>
      </c>
      <c r="F46" s="3">
        <v>1749</v>
      </c>
      <c r="G46" s="2">
        <f t="shared" si="1"/>
        <v>1718</v>
      </c>
      <c r="H46" s="2">
        <v>15</v>
      </c>
      <c r="I46" s="3">
        <v>1703</v>
      </c>
      <c r="J46" s="4">
        <f t="shared" si="2"/>
        <v>2.1536670547147807</v>
      </c>
      <c r="K46" s="4">
        <f t="shared" si="3"/>
        <v>-60</v>
      </c>
      <c r="L46" s="4">
        <f t="shared" si="4"/>
        <v>2.701115678214916</v>
      </c>
    </row>
    <row r="47" spans="1:12" s="1" customFormat="1" ht="19.5" customHeight="1">
      <c r="A47" s="68"/>
      <c r="B47" s="63" t="s">
        <v>34</v>
      </c>
      <c r="C47" s="64"/>
      <c r="D47" s="2">
        <f t="shared" si="0"/>
        <v>3684</v>
      </c>
      <c r="E47" s="2">
        <v>37</v>
      </c>
      <c r="F47" s="3">
        <v>3647</v>
      </c>
      <c r="G47" s="2">
        <f t="shared" si="1"/>
        <v>3405</v>
      </c>
      <c r="H47" s="2">
        <v>46</v>
      </c>
      <c r="I47" s="3">
        <v>3359</v>
      </c>
      <c r="J47" s="4">
        <f t="shared" si="2"/>
        <v>8.193832599118945</v>
      </c>
      <c r="K47" s="4">
        <f t="shared" si="3"/>
        <v>-19.565217391304344</v>
      </c>
      <c r="L47" s="4">
        <f t="shared" si="4"/>
        <v>8.573980351295019</v>
      </c>
    </row>
    <row r="48" spans="1:12" s="1" customFormat="1" ht="15" customHeight="1">
      <c r="A48" s="5"/>
      <c r="B48" s="65" t="s">
        <v>35</v>
      </c>
      <c r="C48" s="64"/>
      <c r="D48" s="2">
        <f t="shared" si="0"/>
        <v>430</v>
      </c>
      <c r="E48" s="2">
        <v>209</v>
      </c>
      <c r="F48" s="7">
        <v>221</v>
      </c>
      <c r="G48" s="8">
        <f t="shared" si="1"/>
        <v>4312</v>
      </c>
      <c r="H48" s="8">
        <v>433</v>
      </c>
      <c r="I48" s="7">
        <v>3879</v>
      </c>
      <c r="J48" s="9">
        <f t="shared" si="2"/>
        <v>-90.02782931354359</v>
      </c>
      <c r="K48" s="9">
        <f t="shared" si="3"/>
        <v>-51.73210161662818</v>
      </c>
      <c r="L48" s="9">
        <f t="shared" si="4"/>
        <v>-94.302655323537</v>
      </c>
    </row>
    <row r="49" spans="1:12" s="1" customFormat="1" ht="15" customHeight="1">
      <c r="A49" s="10"/>
      <c r="B49" s="60" t="s">
        <v>36</v>
      </c>
      <c r="C49" s="61"/>
      <c r="D49" s="2">
        <f t="shared" si="0"/>
        <v>3465770</v>
      </c>
      <c r="E49" s="2">
        <v>1358991</v>
      </c>
      <c r="F49" s="3">
        <v>2106779</v>
      </c>
      <c r="G49" s="2">
        <f t="shared" si="1"/>
        <v>3731138</v>
      </c>
      <c r="H49" s="2">
        <v>1952035</v>
      </c>
      <c r="I49" s="3">
        <v>1779103</v>
      </c>
      <c r="J49" s="4">
        <f t="shared" si="2"/>
        <v>-7.112253687748882</v>
      </c>
      <c r="K49" s="4">
        <f t="shared" si="3"/>
        <v>-30.38080772117303</v>
      </c>
      <c r="L49" s="4">
        <f t="shared" si="4"/>
        <v>18.418045498208933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4:C34"/>
    <mergeCell ref="B35:C35"/>
    <mergeCell ref="B36:C36"/>
    <mergeCell ref="B37:C37"/>
    <mergeCell ref="B42:C42"/>
    <mergeCell ref="B46:C46"/>
    <mergeCell ref="B28:C28"/>
    <mergeCell ref="B29:C29"/>
    <mergeCell ref="B30:C30"/>
    <mergeCell ref="B31:C31"/>
    <mergeCell ref="B32:C32"/>
    <mergeCell ref="B33:C33"/>
    <mergeCell ref="B21:C21"/>
    <mergeCell ref="B22:C22"/>
    <mergeCell ref="B23:C23"/>
    <mergeCell ref="B25:C25"/>
    <mergeCell ref="B26:C26"/>
    <mergeCell ref="B27:C27"/>
    <mergeCell ref="B24:C24"/>
    <mergeCell ref="A45:A47"/>
    <mergeCell ref="A41:A44"/>
    <mergeCell ref="B18:C18"/>
    <mergeCell ref="A1:L1"/>
    <mergeCell ref="A2:C3"/>
    <mergeCell ref="G2:I2"/>
    <mergeCell ref="J2:L2"/>
    <mergeCell ref="D2:F2"/>
    <mergeCell ref="B4:C4"/>
    <mergeCell ref="A4:A19"/>
    <mergeCell ref="A20:A26"/>
    <mergeCell ref="A27:A40"/>
    <mergeCell ref="B5:C5"/>
    <mergeCell ref="B6:C6"/>
    <mergeCell ref="B7:C7"/>
    <mergeCell ref="B10:B17"/>
    <mergeCell ref="B9:C9"/>
    <mergeCell ref="B8:C8"/>
    <mergeCell ref="B19:C19"/>
    <mergeCell ref="B20:C20"/>
    <mergeCell ref="B49:C49"/>
    <mergeCell ref="B38:C38"/>
    <mergeCell ref="B39:C39"/>
    <mergeCell ref="B40:C40"/>
    <mergeCell ref="B41:C41"/>
    <mergeCell ref="B47:C47"/>
    <mergeCell ref="B43:C43"/>
    <mergeCell ref="B44:C44"/>
    <mergeCell ref="B48:C48"/>
    <mergeCell ref="B45:C45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F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106年1至4月來臺旅客人數及成長率－按居住地分
Table 1-3 Visitor Arrivals by Residence,
 January-April,2017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106年1至4月 Jan.-Apr., 2017</v>
      </c>
      <c r="E2" s="84"/>
      <c r="F2" s="84"/>
      <c r="G2" s="84" t="str">
        <f>Sheet3!G2</f>
        <v>105年1至4月 Jan.-Apr.,2016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3084150</v>
      </c>
      <c r="E4" s="18">
        <f>Sheet3!E19</f>
        <v>1356794</v>
      </c>
      <c r="F4" s="18">
        <f>Sheet3!F19</f>
        <v>1727356</v>
      </c>
      <c r="G4" s="17">
        <f aca="true" t="shared" si="1" ref="G4:G49">H4+I4</f>
        <v>3388023</v>
      </c>
      <c r="H4" s="18">
        <f>Sheet3!H19</f>
        <v>1949824</v>
      </c>
      <c r="I4" s="18">
        <f>Sheet3!I19</f>
        <v>1438199</v>
      </c>
      <c r="J4" s="19">
        <f aca="true" t="shared" si="2" ref="J4:J49">IF(G4=0,"-",((D4/G4)-1)*100)</f>
        <v>-8.969035924490477</v>
      </c>
      <c r="K4" s="20">
        <f aca="true" t="shared" si="3" ref="K4:K49">IF(H4=0,"-",((E4/H4)-1)*100)</f>
        <v>-30.41453997899297</v>
      </c>
      <c r="L4" s="20">
        <f aca="true" t="shared" si="4" ref="L4:L49">IF(I4=0,"-",((F4/I4)-1)*100)</f>
        <v>20.10549305068352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533055</v>
      </c>
      <c r="E5" s="26">
        <f>Sheet3!E4</f>
        <v>491027</v>
      </c>
      <c r="F5" s="26">
        <f>Sheet3!F4</f>
        <v>42028</v>
      </c>
      <c r="G5" s="25">
        <f t="shared" si="1"/>
        <v>483489</v>
      </c>
      <c r="H5" s="26">
        <f>Sheet3!H4</f>
        <v>446574</v>
      </c>
      <c r="I5" s="26">
        <f>Sheet3!I4</f>
        <v>36915</v>
      </c>
      <c r="J5" s="27">
        <f t="shared" si="2"/>
        <v>10.251732717807439</v>
      </c>
      <c r="K5" s="28">
        <f t="shared" si="3"/>
        <v>9.954229310259887</v>
      </c>
      <c r="L5" s="28">
        <f t="shared" si="4"/>
        <v>13.850738182310707</v>
      </c>
    </row>
    <row r="6" spans="1:12" s="1" customFormat="1" ht="15" customHeight="1">
      <c r="A6" s="23"/>
      <c r="B6" s="75" t="s">
        <v>46</v>
      </c>
      <c r="C6" s="76"/>
      <c r="D6" s="25">
        <f t="shared" si="0"/>
        <v>873771</v>
      </c>
      <c r="E6" s="26">
        <f>Sheet3!E5</f>
        <v>861015</v>
      </c>
      <c r="F6" s="26">
        <f>Sheet3!F5</f>
        <v>12756</v>
      </c>
      <c r="G6" s="25">
        <f t="shared" si="1"/>
        <v>1511161</v>
      </c>
      <c r="H6" s="26">
        <f>Sheet3!H5</f>
        <v>1498700</v>
      </c>
      <c r="I6" s="26">
        <f>Sheet3!I5</f>
        <v>12461</v>
      </c>
      <c r="J6" s="27">
        <f>IF(G6=0,"-",((D6/G6)-1)*100)</f>
        <v>-42.178828066632214</v>
      </c>
      <c r="K6" s="28">
        <f>IF(H6=0,"-",((E6/H6)-1)*100)</f>
        <v>-42.54920931473944</v>
      </c>
      <c r="L6" s="28">
        <f>IF(I6=0,"-",((F6/I6)-1)*100)</f>
        <v>2.3673862450846572</v>
      </c>
    </row>
    <row r="7" spans="1:12" s="1" customFormat="1" ht="15" customHeight="1">
      <c r="A7" s="23"/>
      <c r="B7" s="75" t="s">
        <v>6</v>
      </c>
      <c r="C7" s="76"/>
      <c r="D7" s="25">
        <f t="shared" si="0"/>
        <v>602047</v>
      </c>
      <c r="E7" s="26">
        <f>Sheet3!E6</f>
        <v>517</v>
      </c>
      <c r="F7" s="26">
        <f>Sheet3!F6</f>
        <v>601530</v>
      </c>
      <c r="G7" s="25">
        <f t="shared" si="1"/>
        <v>604273</v>
      </c>
      <c r="H7" s="26">
        <f>Sheet3!H6</f>
        <v>526</v>
      </c>
      <c r="I7" s="26">
        <f>Sheet3!I6</f>
        <v>603747</v>
      </c>
      <c r="J7" s="27">
        <f t="shared" si="2"/>
        <v>-0.368376545038418</v>
      </c>
      <c r="K7" s="28">
        <f t="shared" si="3"/>
        <v>-1.7110266159695797</v>
      </c>
      <c r="L7" s="28">
        <f t="shared" si="4"/>
        <v>-0.36720679357412633</v>
      </c>
    </row>
    <row r="8" spans="1:12" s="1" customFormat="1" ht="15" customHeight="1">
      <c r="A8" s="23"/>
      <c r="B8" s="75" t="s">
        <v>65</v>
      </c>
      <c r="C8" s="76"/>
      <c r="D8" s="25">
        <f t="shared" si="0"/>
        <v>378075</v>
      </c>
      <c r="E8" s="26">
        <f>Sheet3!E7</f>
        <v>1139</v>
      </c>
      <c r="F8" s="26">
        <f>Sheet3!F7</f>
        <v>376936</v>
      </c>
      <c r="G8" s="25">
        <f t="shared" si="1"/>
        <v>281157</v>
      </c>
      <c r="H8" s="26">
        <f>Sheet3!H7</f>
        <v>1042</v>
      </c>
      <c r="I8" s="26">
        <f>Sheet3!I7</f>
        <v>280115</v>
      </c>
      <c r="J8" s="27">
        <f t="shared" si="2"/>
        <v>34.47113178757777</v>
      </c>
      <c r="K8" s="28">
        <f t="shared" si="3"/>
        <v>9.309021113243766</v>
      </c>
      <c r="L8" s="28">
        <f t="shared" si="4"/>
        <v>34.5647323420738</v>
      </c>
    </row>
    <row r="9" spans="1:12" s="1" customFormat="1" ht="15" customHeight="1">
      <c r="A9" s="23"/>
      <c r="B9" s="75" t="s">
        <v>7</v>
      </c>
      <c r="C9" s="76"/>
      <c r="D9" s="25">
        <f t="shared" si="0"/>
        <v>11497</v>
      </c>
      <c r="E9" s="26">
        <f>Sheet3!E8</f>
        <v>15</v>
      </c>
      <c r="F9" s="26">
        <f>Sheet3!F8</f>
        <v>11482</v>
      </c>
      <c r="G9" s="25">
        <f t="shared" si="1"/>
        <v>10754</v>
      </c>
      <c r="H9" s="26">
        <f>Sheet3!H8</f>
        <v>12</v>
      </c>
      <c r="I9" s="26">
        <f>Sheet3!I8</f>
        <v>10742</v>
      </c>
      <c r="J9" s="27">
        <f t="shared" si="2"/>
        <v>6.909057095034399</v>
      </c>
      <c r="K9" s="28">
        <f t="shared" si="3"/>
        <v>25</v>
      </c>
      <c r="L9" s="28">
        <f t="shared" si="4"/>
        <v>6.888847514429353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6914</v>
      </c>
      <c r="E10" s="26">
        <f>Sheet3!E9</f>
        <v>28</v>
      </c>
      <c r="F10" s="26">
        <f>Sheet3!F9</f>
        <v>6886</v>
      </c>
      <c r="G10" s="25">
        <f t="shared" si="1"/>
        <v>6657</v>
      </c>
      <c r="H10" s="26">
        <f>Sheet3!H9</f>
        <v>31</v>
      </c>
      <c r="I10" s="26">
        <f>Sheet3!I9</f>
        <v>6626</v>
      </c>
      <c r="J10" s="27">
        <f t="shared" si="2"/>
        <v>3.860597866907023</v>
      </c>
      <c r="K10" s="28">
        <f t="shared" si="3"/>
        <v>-9.677419354838712</v>
      </c>
      <c r="L10" s="28">
        <f t="shared" si="4"/>
        <v>3.9239360096589238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675050</v>
      </c>
      <c r="E11" s="26">
        <f>Sheet3!E17</f>
        <v>3035</v>
      </c>
      <c r="F11" s="26">
        <f>Sheet3!F17</f>
        <v>672015</v>
      </c>
      <c r="G11" s="25">
        <f t="shared" si="1"/>
        <v>487242</v>
      </c>
      <c r="H11" s="26">
        <f>Sheet3!H17</f>
        <v>2922</v>
      </c>
      <c r="I11" s="26">
        <f>Sheet3!I17</f>
        <v>484320</v>
      </c>
      <c r="J11" s="27">
        <f t="shared" si="2"/>
        <v>38.54511721074949</v>
      </c>
      <c r="K11" s="28">
        <f t="shared" si="3"/>
        <v>3.8672142368241014</v>
      </c>
      <c r="L11" s="28">
        <f t="shared" si="4"/>
        <v>38.75433597621407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171975</v>
      </c>
      <c r="E12" s="26">
        <f>Sheet3!E10</f>
        <v>272</v>
      </c>
      <c r="F12" s="26">
        <f>Sheet3!F10</f>
        <v>171703</v>
      </c>
      <c r="G12" s="25">
        <f t="shared" si="1"/>
        <v>150368</v>
      </c>
      <c r="H12" s="26">
        <f>Sheet3!H10</f>
        <v>270</v>
      </c>
      <c r="I12" s="26">
        <f>Sheet3!I10</f>
        <v>150098</v>
      </c>
      <c r="J12" s="27">
        <f t="shared" si="2"/>
        <v>14.369413705043632</v>
      </c>
      <c r="K12" s="28">
        <f t="shared" si="3"/>
        <v>0.7407407407407307</v>
      </c>
      <c r="L12" s="28">
        <f t="shared" si="4"/>
        <v>14.393929299524322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127220</v>
      </c>
      <c r="E13" s="26">
        <f>Sheet3!E11</f>
        <v>113</v>
      </c>
      <c r="F13" s="26">
        <f>Sheet3!F11</f>
        <v>127107</v>
      </c>
      <c r="G13" s="25">
        <f t="shared" si="1"/>
        <v>115525</v>
      </c>
      <c r="H13" s="26">
        <f>Sheet3!H11</f>
        <v>106</v>
      </c>
      <c r="I13" s="26">
        <f>Sheet3!I11</f>
        <v>115419</v>
      </c>
      <c r="J13" s="27">
        <f t="shared" si="2"/>
        <v>10.123349924258829</v>
      </c>
      <c r="K13" s="28">
        <f t="shared" si="3"/>
        <v>6.60377358490567</v>
      </c>
      <c r="L13" s="28">
        <f t="shared" si="4"/>
        <v>10.126582278481022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56353</v>
      </c>
      <c r="E14" s="26">
        <f>Sheet3!E12</f>
        <v>152</v>
      </c>
      <c r="F14" s="26">
        <f>Sheet3!F12</f>
        <v>56201</v>
      </c>
      <c r="G14" s="25">
        <f t="shared" si="1"/>
        <v>55993</v>
      </c>
      <c r="H14" s="26">
        <f>Sheet3!H12</f>
        <v>141</v>
      </c>
      <c r="I14" s="26">
        <f>Sheet3!I12</f>
        <v>55852</v>
      </c>
      <c r="J14" s="27">
        <f t="shared" si="2"/>
        <v>0.6429375100458934</v>
      </c>
      <c r="K14" s="28">
        <f t="shared" si="3"/>
        <v>7.801418439716312</v>
      </c>
      <c r="L14" s="28">
        <f t="shared" si="4"/>
        <v>0.6248657165365712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92064</v>
      </c>
      <c r="E15" s="26">
        <f>Sheet3!E13</f>
        <v>1022</v>
      </c>
      <c r="F15" s="26">
        <f>Sheet3!F13</f>
        <v>91042</v>
      </c>
      <c r="G15" s="25">
        <f t="shared" si="1"/>
        <v>51453</v>
      </c>
      <c r="H15" s="26">
        <f>Sheet3!H13</f>
        <v>785</v>
      </c>
      <c r="I15" s="26">
        <f>Sheet3!I13</f>
        <v>50668</v>
      </c>
      <c r="J15" s="27">
        <f t="shared" si="2"/>
        <v>78.92834237070726</v>
      </c>
      <c r="K15" s="28">
        <f t="shared" si="3"/>
        <v>30.191082802547765</v>
      </c>
      <c r="L15" s="28">
        <f t="shared" si="4"/>
        <v>79.68342938343729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104781</v>
      </c>
      <c r="E16" s="26">
        <f>Sheet3!E14</f>
        <v>188</v>
      </c>
      <c r="F16" s="26">
        <f>Sheet3!F14</f>
        <v>104593</v>
      </c>
      <c r="G16" s="25">
        <f t="shared" si="1"/>
        <v>54435</v>
      </c>
      <c r="H16" s="26">
        <f>Sheet3!H14</f>
        <v>231</v>
      </c>
      <c r="I16" s="26">
        <f>Sheet3!I14</f>
        <v>54204</v>
      </c>
      <c r="J16" s="27">
        <f t="shared" si="2"/>
        <v>92.4882887847892</v>
      </c>
      <c r="K16" s="28">
        <f t="shared" si="3"/>
        <v>-18.61471861471862</v>
      </c>
      <c r="L16" s="28">
        <f t="shared" si="4"/>
        <v>92.96177403881632</v>
      </c>
    </row>
    <row r="17" spans="1:12" s="1" customFormat="1" ht="15" customHeight="1">
      <c r="A17" s="23"/>
      <c r="B17" s="30"/>
      <c r="C17" s="24" t="s">
        <v>62</v>
      </c>
      <c r="D17" s="25">
        <f>E17+F17</f>
        <v>114473</v>
      </c>
      <c r="E17" s="26">
        <f>Sheet3!E15</f>
        <v>1187</v>
      </c>
      <c r="F17" s="26">
        <f>Sheet3!F15</f>
        <v>113286</v>
      </c>
      <c r="G17" s="25">
        <f>H17+I17</f>
        <v>54441</v>
      </c>
      <c r="H17" s="26">
        <f>Sheet3!H15</f>
        <v>1226</v>
      </c>
      <c r="I17" s="26">
        <f>Sheet3!I15</f>
        <v>53215</v>
      </c>
      <c r="J17" s="27">
        <f>IF(G17=0,"-",((D17/G17)-1)*100)</f>
        <v>110.26983339762313</v>
      </c>
      <c r="K17" s="28">
        <f>IF(H17=0,"-",((E17/H17)-1)*100)</f>
        <v>-3.1810766721043993</v>
      </c>
      <c r="L17" s="28">
        <f>IF(I17=0,"-",((F17/I17)-1)*100)</f>
        <v>112.88358545522881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8184</v>
      </c>
      <c r="E18" s="26">
        <f>Sheet3!E16</f>
        <v>101</v>
      </c>
      <c r="F18" s="26">
        <f>Sheet3!F16</f>
        <v>8083</v>
      </c>
      <c r="G18" s="25">
        <f t="shared" si="1"/>
        <v>5027</v>
      </c>
      <c r="H18" s="26">
        <f>Sheet3!H16</f>
        <v>163</v>
      </c>
      <c r="I18" s="26">
        <f>Sheet3!I16</f>
        <v>4864</v>
      </c>
      <c r="J18" s="27">
        <f t="shared" si="2"/>
        <v>62.80087527352298</v>
      </c>
      <c r="K18" s="28">
        <f t="shared" si="3"/>
        <v>-38.036809815950924</v>
      </c>
      <c r="L18" s="28">
        <f t="shared" si="4"/>
        <v>66.18009868421053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3741</v>
      </c>
      <c r="E19" s="26">
        <f>Sheet3!E18</f>
        <v>18</v>
      </c>
      <c r="F19" s="26">
        <f>Sheet3!F18</f>
        <v>3723</v>
      </c>
      <c r="G19" s="33">
        <f t="shared" si="1"/>
        <v>3290</v>
      </c>
      <c r="H19" s="26">
        <f>Sheet3!H18</f>
        <v>17</v>
      </c>
      <c r="I19" s="26">
        <f>Sheet3!I18</f>
        <v>3273</v>
      </c>
      <c r="J19" s="34">
        <f t="shared" si="2"/>
        <v>13.70820668693009</v>
      </c>
      <c r="K19" s="35">
        <f t="shared" si="3"/>
        <v>5.882352941176472</v>
      </c>
      <c r="L19" s="35">
        <f t="shared" si="4"/>
        <v>13.748854262144828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225601</v>
      </c>
      <c r="E20" s="18">
        <f>Sheet3!E26</f>
        <v>1632</v>
      </c>
      <c r="F20" s="18">
        <f>Sheet3!F26</f>
        <v>223969</v>
      </c>
      <c r="G20" s="17">
        <f t="shared" si="1"/>
        <v>201800</v>
      </c>
      <c r="H20" s="18">
        <f>Sheet3!H26</f>
        <v>1427</v>
      </c>
      <c r="I20" s="18">
        <f>Sheet3!I26</f>
        <v>200373</v>
      </c>
      <c r="J20" s="19">
        <f t="shared" si="2"/>
        <v>11.794350842418243</v>
      </c>
      <c r="K20" s="20">
        <f t="shared" si="3"/>
        <v>14.365802382620885</v>
      </c>
      <c r="L20" s="20">
        <f t="shared" si="4"/>
        <v>11.776037689708696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37822</v>
      </c>
      <c r="E21" s="26">
        <f>Sheet3!E20</f>
        <v>106</v>
      </c>
      <c r="F21" s="26">
        <f>Sheet3!F20</f>
        <v>37716</v>
      </c>
      <c r="G21" s="25">
        <f t="shared" si="1"/>
        <v>34745</v>
      </c>
      <c r="H21" s="26">
        <f>Sheet3!H20</f>
        <v>110</v>
      </c>
      <c r="I21" s="26">
        <f>Sheet3!I20</f>
        <v>34635</v>
      </c>
      <c r="J21" s="27">
        <f t="shared" si="2"/>
        <v>8.855950496474318</v>
      </c>
      <c r="K21" s="28">
        <f t="shared" si="3"/>
        <v>-3.6363636363636376</v>
      </c>
      <c r="L21" s="28">
        <f t="shared" si="4"/>
        <v>8.895625812039842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180226</v>
      </c>
      <c r="E22" s="26">
        <f>Sheet3!E21</f>
        <v>1261</v>
      </c>
      <c r="F22" s="26">
        <f>Sheet3!F21</f>
        <v>178965</v>
      </c>
      <c r="G22" s="25">
        <f t="shared" si="1"/>
        <v>160763</v>
      </c>
      <c r="H22" s="26">
        <f>Sheet3!H21</f>
        <v>1112</v>
      </c>
      <c r="I22" s="26">
        <f>Sheet3!I21</f>
        <v>159651</v>
      </c>
      <c r="J22" s="27">
        <f t="shared" si="2"/>
        <v>12.106641453568301</v>
      </c>
      <c r="K22" s="28">
        <f t="shared" si="3"/>
        <v>13.399280575539564</v>
      </c>
      <c r="L22" s="28">
        <f t="shared" si="4"/>
        <v>12.097637972828235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1384</v>
      </c>
      <c r="E23" s="26">
        <f>Sheet3!E22</f>
        <v>2</v>
      </c>
      <c r="F23" s="26">
        <f>Sheet3!F22</f>
        <v>1382</v>
      </c>
      <c r="G23" s="25">
        <f t="shared" si="1"/>
        <v>1041</v>
      </c>
      <c r="H23" s="26">
        <f>Sheet3!H22</f>
        <v>8</v>
      </c>
      <c r="I23" s="26">
        <f>Sheet3!I22</f>
        <v>1033</v>
      </c>
      <c r="J23" s="27">
        <f t="shared" si="2"/>
        <v>32.949087415946195</v>
      </c>
      <c r="K23" s="28">
        <f t="shared" si="3"/>
        <v>-75</v>
      </c>
      <c r="L23" s="28">
        <f t="shared" si="4"/>
        <v>33.78509196515005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1666</v>
      </c>
      <c r="E24" s="26">
        <f>Sheet3!E23</f>
        <v>122</v>
      </c>
      <c r="F24" s="26">
        <f>Sheet3!F23</f>
        <v>1544</v>
      </c>
      <c r="G24" s="25">
        <f t="shared" si="1"/>
        <v>1403</v>
      </c>
      <c r="H24" s="26">
        <f>Sheet3!H23</f>
        <v>56</v>
      </c>
      <c r="I24" s="26">
        <f>Sheet3!I23</f>
        <v>1347</v>
      </c>
      <c r="J24" s="27">
        <f t="shared" si="2"/>
        <v>18.745545260156817</v>
      </c>
      <c r="K24" s="28">
        <f t="shared" si="3"/>
        <v>117.85714285714283</v>
      </c>
      <c r="L24" s="28">
        <f t="shared" si="4"/>
        <v>14.625092798812167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504</v>
      </c>
      <c r="E25" s="26">
        <f>Sheet3!E24</f>
        <v>51</v>
      </c>
      <c r="F25" s="26">
        <f>Sheet3!F24</f>
        <v>453</v>
      </c>
      <c r="G25" s="25">
        <f t="shared" si="1"/>
        <v>489</v>
      </c>
      <c r="H25" s="26">
        <f>Sheet3!H24</f>
        <v>58</v>
      </c>
      <c r="I25" s="26">
        <f>Sheet3!I24</f>
        <v>431</v>
      </c>
      <c r="J25" s="27">
        <f t="shared" si="2"/>
        <v>3.0674846625766916</v>
      </c>
      <c r="K25" s="28">
        <f t="shared" si="3"/>
        <v>-12.06896551724138</v>
      </c>
      <c r="L25" s="28">
        <f t="shared" si="4"/>
        <v>5.1044083526682105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3999</v>
      </c>
      <c r="E26" s="26">
        <f>Sheet3!E25</f>
        <v>90</v>
      </c>
      <c r="F26" s="26">
        <f>Sheet3!F25</f>
        <v>3909</v>
      </c>
      <c r="G26" s="33">
        <f t="shared" si="1"/>
        <v>3359</v>
      </c>
      <c r="H26" s="26">
        <f>Sheet3!H25</f>
        <v>83</v>
      </c>
      <c r="I26" s="26">
        <f>Sheet3!I25</f>
        <v>3276</v>
      </c>
      <c r="J26" s="34">
        <f t="shared" si="2"/>
        <v>19.053289669544515</v>
      </c>
      <c r="K26" s="35">
        <f t="shared" si="3"/>
        <v>8.43373493975903</v>
      </c>
      <c r="L26" s="35">
        <f t="shared" si="4"/>
        <v>19.32234432234432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114047</v>
      </c>
      <c r="E27" s="18">
        <f>Sheet3!E40</f>
        <v>166</v>
      </c>
      <c r="F27" s="18">
        <f>Sheet3!F40</f>
        <v>113881</v>
      </c>
      <c r="G27" s="17">
        <f t="shared" si="1"/>
        <v>99962</v>
      </c>
      <c r="H27" s="18">
        <f>Sheet3!H40</f>
        <v>174</v>
      </c>
      <c r="I27" s="18">
        <f>Sheet3!I40</f>
        <v>99788</v>
      </c>
      <c r="J27" s="19">
        <f t="shared" si="2"/>
        <v>14.09035433464716</v>
      </c>
      <c r="K27" s="20">
        <f t="shared" si="3"/>
        <v>-4.597701149425292</v>
      </c>
      <c r="L27" s="20">
        <f t="shared" si="4"/>
        <v>14.122940634144388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2444</v>
      </c>
      <c r="E28" s="26">
        <f>Sheet3!E27</f>
        <v>6</v>
      </c>
      <c r="F28" s="26">
        <f>Sheet3!F27</f>
        <v>2438</v>
      </c>
      <c r="G28" s="25">
        <f t="shared" si="1"/>
        <v>2028</v>
      </c>
      <c r="H28" s="26">
        <f>Sheet3!H27</f>
        <v>5</v>
      </c>
      <c r="I28" s="26">
        <f>Sheet3!I27</f>
        <v>2023</v>
      </c>
      <c r="J28" s="27">
        <f t="shared" si="2"/>
        <v>20.512820512820507</v>
      </c>
      <c r="K28" s="28">
        <f t="shared" si="3"/>
        <v>19.999999999999996</v>
      </c>
      <c r="L28" s="28">
        <f t="shared" si="4"/>
        <v>20.51408798813643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15695</v>
      </c>
      <c r="E29" s="26">
        <f>Sheet3!E28</f>
        <v>27</v>
      </c>
      <c r="F29" s="26">
        <f>Sheet3!F28</f>
        <v>15668</v>
      </c>
      <c r="G29" s="25">
        <f t="shared" si="1"/>
        <v>14034</v>
      </c>
      <c r="H29" s="26">
        <f>Sheet3!H28</f>
        <v>26</v>
      </c>
      <c r="I29" s="26">
        <f>Sheet3!I28</f>
        <v>14008</v>
      </c>
      <c r="J29" s="27">
        <f t="shared" si="2"/>
        <v>11.835542254524722</v>
      </c>
      <c r="K29" s="28">
        <f t="shared" si="3"/>
        <v>3.8461538461538547</v>
      </c>
      <c r="L29" s="28">
        <f t="shared" si="4"/>
        <v>11.85037121644774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25868</v>
      </c>
      <c r="E30" s="26">
        <f>Sheet3!E29</f>
        <v>43</v>
      </c>
      <c r="F30" s="26">
        <f>Sheet3!F29</f>
        <v>25825</v>
      </c>
      <c r="G30" s="25">
        <f t="shared" si="1"/>
        <v>21291</v>
      </c>
      <c r="H30" s="26">
        <f>Sheet3!H29</f>
        <v>45</v>
      </c>
      <c r="I30" s="26">
        <f>Sheet3!I29</f>
        <v>21246</v>
      </c>
      <c r="J30" s="27">
        <f t="shared" si="2"/>
        <v>21.49734629655724</v>
      </c>
      <c r="K30" s="28">
        <f t="shared" si="3"/>
        <v>-4.444444444444439</v>
      </c>
      <c r="L30" s="28">
        <f t="shared" si="4"/>
        <v>21.552292196178115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5966</v>
      </c>
      <c r="E31" s="26">
        <f>Sheet3!E30</f>
        <v>3</v>
      </c>
      <c r="F31" s="26">
        <f>Sheet3!F30</f>
        <v>5963</v>
      </c>
      <c r="G31" s="25">
        <f t="shared" si="1"/>
        <v>5610</v>
      </c>
      <c r="H31" s="26">
        <f>Sheet3!H30</f>
        <v>2</v>
      </c>
      <c r="I31" s="26">
        <f>Sheet3!I30</f>
        <v>5608</v>
      </c>
      <c r="J31" s="27">
        <f t="shared" si="2"/>
        <v>6.345811051693406</v>
      </c>
      <c r="K31" s="28">
        <f t="shared" si="3"/>
        <v>50</v>
      </c>
      <c r="L31" s="28">
        <f t="shared" si="4"/>
        <v>6.330242510699002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8531</v>
      </c>
      <c r="E32" s="26">
        <f>Sheet3!E31</f>
        <v>8</v>
      </c>
      <c r="F32" s="26">
        <f>Sheet3!F31</f>
        <v>8523</v>
      </c>
      <c r="G32" s="25">
        <f t="shared" si="1"/>
        <v>7137</v>
      </c>
      <c r="H32" s="26">
        <f>Sheet3!H31</f>
        <v>4</v>
      </c>
      <c r="I32" s="26">
        <f>Sheet3!I31</f>
        <v>7133</v>
      </c>
      <c r="J32" s="27">
        <f t="shared" si="2"/>
        <v>19.532016253327722</v>
      </c>
      <c r="K32" s="28">
        <f t="shared" si="3"/>
        <v>100</v>
      </c>
      <c r="L32" s="28">
        <f t="shared" si="4"/>
        <v>19.486891910836945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4052</v>
      </c>
      <c r="E33" s="26">
        <f>Sheet3!E32</f>
        <v>20</v>
      </c>
      <c r="F33" s="26">
        <f>Sheet3!F32</f>
        <v>4032</v>
      </c>
      <c r="G33" s="25">
        <f t="shared" si="1"/>
        <v>3389</v>
      </c>
      <c r="H33" s="26">
        <f>Sheet3!H32</f>
        <v>21</v>
      </c>
      <c r="I33" s="26">
        <f>Sheet3!I32</f>
        <v>3368</v>
      </c>
      <c r="J33" s="27">
        <f t="shared" si="2"/>
        <v>19.56329300678665</v>
      </c>
      <c r="K33" s="28">
        <f t="shared" si="3"/>
        <v>-4.761904761904767</v>
      </c>
      <c r="L33" s="28">
        <f t="shared" si="4"/>
        <v>19.71496437054632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3773</v>
      </c>
      <c r="E34" s="26">
        <f>Sheet3!E33</f>
        <v>15</v>
      </c>
      <c r="F34" s="26">
        <f>Sheet3!F33</f>
        <v>3758</v>
      </c>
      <c r="G34" s="25">
        <f t="shared" si="1"/>
        <v>3256</v>
      </c>
      <c r="H34" s="26">
        <f>Sheet3!H33</f>
        <v>10</v>
      </c>
      <c r="I34" s="26">
        <f>Sheet3!I33</f>
        <v>3246</v>
      </c>
      <c r="J34" s="27">
        <f t="shared" si="2"/>
        <v>15.878378378378377</v>
      </c>
      <c r="K34" s="28">
        <f t="shared" si="3"/>
        <v>50</v>
      </c>
      <c r="L34" s="28">
        <f t="shared" si="4"/>
        <v>15.773259396179906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22243</v>
      </c>
      <c r="E35" s="26">
        <f>Sheet3!E34</f>
        <v>26</v>
      </c>
      <c r="F35" s="26">
        <f>Sheet3!F34</f>
        <v>22217</v>
      </c>
      <c r="G35" s="25">
        <f t="shared" si="1"/>
        <v>20997</v>
      </c>
      <c r="H35" s="26">
        <f>Sheet3!H34</f>
        <v>37</v>
      </c>
      <c r="I35" s="26">
        <f>Sheet3!I34</f>
        <v>20960</v>
      </c>
      <c r="J35" s="27">
        <f t="shared" si="2"/>
        <v>5.934181073486688</v>
      </c>
      <c r="K35" s="28">
        <f t="shared" si="3"/>
        <v>-29.729729729729726</v>
      </c>
      <c r="L35" s="28">
        <f t="shared" si="4"/>
        <v>5.997137404580144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2655</v>
      </c>
      <c r="E36" s="26">
        <f>Sheet3!E35</f>
        <v>4</v>
      </c>
      <c r="F36" s="26">
        <f>Sheet3!F35</f>
        <v>2651</v>
      </c>
      <c r="G36" s="25">
        <f t="shared" si="1"/>
        <v>2417</v>
      </c>
      <c r="H36" s="26">
        <f>Sheet3!H35</f>
        <v>8</v>
      </c>
      <c r="I36" s="26">
        <f>Sheet3!I35</f>
        <v>2409</v>
      </c>
      <c r="J36" s="27">
        <f t="shared" si="2"/>
        <v>9.846917666528764</v>
      </c>
      <c r="K36" s="28">
        <f t="shared" si="3"/>
        <v>-50</v>
      </c>
      <c r="L36" s="28">
        <f t="shared" si="4"/>
        <v>10.045662100456632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614</v>
      </c>
      <c r="E37" s="26">
        <f>Sheet3!E36</f>
        <v>0</v>
      </c>
      <c r="F37" s="26">
        <f>Sheet3!F36</f>
        <v>614</v>
      </c>
      <c r="G37" s="25">
        <f t="shared" si="1"/>
        <v>546</v>
      </c>
      <c r="H37" s="26">
        <f>Sheet3!H36</f>
        <v>0</v>
      </c>
      <c r="I37" s="26">
        <f>Sheet3!I36</f>
        <v>546</v>
      </c>
      <c r="J37" s="27">
        <f t="shared" si="2"/>
        <v>12.454212454212454</v>
      </c>
      <c r="K37" s="28" t="str">
        <f t="shared" si="3"/>
        <v>-</v>
      </c>
      <c r="L37" s="28">
        <f t="shared" si="4"/>
        <v>12.454212454212454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3181</v>
      </c>
      <c r="E38" s="26">
        <f>Sheet3!E37</f>
        <v>2</v>
      </c>
      <c r="F38" s="26">
        <f>Sheet3!F37</f>
        <v>3179</v>
      </c>
      <c r="G38" s="25">
        <f t="shared" si="1"/>
        <v>3016</v>
      </c>
      <c r="H38" s="26">
        <f>Sheet3!H37</f>
        <v>2</v>
      </c>
      <c r="I38" s="26">
        <f>Sheet3!I37</f>
        <v>3014</v>
      </c>
      <c r="J38" s="27">
        <f t="shared" si="2"/>
        <v>5.470822281167109</v>
      </c>
      <c r="K38" s="28">
        <f t="shared" si="3"/>
        <v>0</v>
      </c>
      <c r="L38" s="28">
        <f t="shared" si="4"/>
        <v>5.474452554744524</v>
      </c>
    </row>
    <row r="39" spans="1:12" s="1" customFormat="1" ht="15" customHeight="1">
      <c r="A39" s="41"/>
      <c r="B39" s="75" t="s">
        <v>70</v>
      </c>
      <c r="C39" s="76"/>
      <c r="D39" s="25">
        <f>E39+F39</f>
        <v>2635</v>
      </c>
      <c r="E39" s="26">
        <f>Sheet3!E38</f>
        <v>0</v>
      </c>
      <c r="F39" s="26">
        <f>Sheet3!F38</f>
        <v>2635</v>
      </c>
      <c r="G39" s="25">
        <f>H39+I39</f>
        <v>2167</v>
      </c>
      <c r="H39" s="26">
        <f>Sheet3!H38</f>
        <v>3</v>
      </c>
      <c r="I39" s="26">
        <f>Sheet3!I38</f>
        <v>2164</v>
      </c>
      <c r="J39" s="27">
        <f>IF(G39=0,"-",((D39/G39)-1)*100)</f>
        <v>21.596677434240895</v>
      </c>
      <c r="K39" s="28">
        <f>IF(H39=0,"-",((E39/H39)-1)*100)</f>
        <v>-100</v>
      </c>
      <c r="L39" s="28">
        <f>IF(I39=0,"-",((F39/I39)-1)*100)</f>
        <v>21.765249537892785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16390</v>
      </c>
      <c r="E40" s="26">
        <f>Sheet3!E39</f>
        <v>12</v>
      </c>
      <c r="F40" s="26">
        <f>Sheet3!F39</f>
        <v>16378</v>
      </c>
      <c r="G40" s="33">
        <f t="shared" si="1"/>
        <v>14074</v>
      </c>
      <c r="H40" s="26">
        <f>Sheet3!H39</f>
        <v>11</v>
      </c>
      <c r="I40" s="26">
        <f>Sheet3!I39</f>
        <v>14063</v>
      </c>
      <c r="J40" s="34">
        <f t="shared" si="2"/>
        <v>16.45587608355834</v>
      </c>
      <c r="K40" s="35">
        <f t="shared" si="3"/>
        <v>9.090909090909083</v>
      </c>
      <c r="L40" s="35">
        <f t="shared" si="4"/>
        <v>16.461636919576183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37858</v>
      </c>
      <c r="E41" s="18">
        <f>Sheet3!E44</f>
        <v>153</v>
      </c>
      <c r="F41" s="18">
        <f>Sheet3!F44</f>
        <v>37705</v>
      </c>
      <c r="G41" s="17">
        <f t="shared" si="1"/>
        <v>33636</v>
      </c>
      <c r="H41" s="18">
        <f>Sheet3!H44</f>
        <v>131</v>
      </c>
      <c r="I41" s="18">
        <f>Sheet3!I44</f>
        <v>33505</v>
      </c>
      <c r="J41" s="19">
        <f t="shared" si="2"/>
        <v>12.552027589487459</v>
      </c>
      <c r="K41" s="20">
        <f t="shared" si="3"/>
        <v>16.793893129771</v>
      </c>
      <c r="L41" s="20">
        <f t="shared" si="4"/>
        <v>12.53544247127294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31643</v>
      </c>
      <c r="E42" s="26">
        <f>Sheet3!E41</f>
        <v>128</v>
      </c>
      <c r="F42" s="26">
        <f>Sheet3!F41</f>
        <v>31515</v>
      </c>
      <c r="G42" s="25">
        <f t="shared" si="1"/>
        <v>28491</v>
      </c>
      <c r="H42" s="26">
        <f>Sheet3!H41</f>
        <v>105</v>
      </c>
      <c r="I42" s="26">
        <f>Sheet3!I41</f>
        <v>28386</v>
      </c>
      <c r="J42" s="27">
        <f t="shared" si="2"/>
        <v>11.063142746832334</v>
      </c>
      <c r="K42" s="28">
        <f t="shared" si="3"/>
        <v>21.904761904761916</v>
      </c>
      <c r="L42" s="28">
        <f t="shared" si="4"/>
        <v>11.023039526527167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5097</v>
      </c>
      <c r="E43" s="26">
        <f>Sheet3!E42</f>
        <v>17</v>
      </c>
      <c r="F43" s="26">
        <f>Sheet3!F42</f>
        <v>5080</v>
      </c>
      <c r="G43" s="25">
        <f t="shared" si="1"/>
        <v>4476</v>
      </c>
      <c r="H43" s="26">
        <f>Sheet3!H42</f>
        <v>16</v>
      </c>
      <c r="I43" s="26">
        <f>Sheet3!I42</f>
        <v>4460</v>
      </c>
      <c r="J43" s="27">
        <f t="shared" si="2"/>
        <v>13.873994638069709</v>
      </c>
      <c r="K43" s="28">
        <f t="shared" si="3"/>
        <v>6.25</v>
      </c>
      <c r="L43" s="28">
        <f t="shared" si="4"/>
        <v>13.901345291479817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1118</v>
      </c>
      <c r="E44" s="26">
        <f>Sheet3!E43</f>
        <v>8</v>
      </c>
      <c r="F44" s="26">
        <f>Sheet3!F43</f>
        <v>1110</v>
      </c>
      <c r="G44" s="33">
        <f t="shared" si="1"/>
        <v>669</v>
      </c>
      <c r="H44" s="26">
        <f>Sheet3!H43</f>
        <v>10</v>
      </c>
      <c r="I44" s="26">
        <f>Sheet3!I43</f>
        <v>659</v>
      </c>
      <c r="J44" s="34">
        <f t="shared" si="2"/>
        <v>67.11509715994022</v>
      </c>
      <c r="K44" s="35">
        <f t="shared" si="3"/>
        <v>-19.999999999999996</v>
      </c>
      <c r="L44" s="35">
        <f t="shared" si="4"/>
        <v>68.4370257966616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3684</v>
      </c>
      <c r="E45" s="18">
        <f>Sheet3!E47</f>
        <v>37</v>
      </c>
      <c r="F45" s="18">
        <f>Sheet3!F47</f>
        <v>3647</v>
      </c>
      <c r="G45" s="17">
        <f t="shared" si="1"/>
        <v>3405</v>
      </c>
      <c r="H45" s="18">
        <f>Sheet3!H47</f>
        <v>46</v>
      </c>
      <c r="I45" s="18">
        <f>Sheet3!I47</f>
        <v>3359</v>
      </c>
      <c r="J45" s="19">
        <f t="shared" si="2"/>
        <v>8.193832599118945</v>
      </c>
      <c r="K45" s="20">
        <f t="shared" si="3"/>
        <v>-19.565217391304344</v>
      </c>
      <c r="L45" s="20">
        <f t="shared" si="4"/>
        <v>8.573980351295019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1929</v>
      </c>
      <c r="E46" s="26">
        <f>Sheet3!E45</f>
        <v>31</v>
      </c>
      <c r="F46" s="26">
        <f>Sheet3!F45</f>
        <v>1898</v>
      </c>
      <c r="G46" s="25">
        <f t="shared" si="1"/>
        <v>1687</v>
      </c>
      <c r="H46" s="26">
        <f>Sheet3!H45</f>
        <v>31</v>
      </c>
      <c r="I46" s="26">
        <f>Sheet3!I45</f>
        <v>1656</v>
      </c>
      <c r="J46" s="27">
        <f t="shared" si="2"/>
        <v>14.344991108476579</v>
      </c>
      <c r="K46" s="28">
        <f t="shared" si="3"/>
        <v>0</v>
      </c>
      <c r="L46" s="28">
        <f t="shared" si="4"/>
        <v>14.613526570048307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1755</v>
      </c>
      <c r="E47" s="26">
        <f>Sheet3!E46</f>
        <v>6</v>
      </c>
      <c r="F47" s="26">
        <f>Sheet3!F46</f>
        <v>1749</v>
      </c>
      <c r="G47" s="33">
        <f t="shared" si="1"/>
        <v>1718</v>
      </c>
      <c r="H47" s="26">
        <f>Sheet3!H46</f>
        <v>15</v>
      </c>
      <c r="I47" s="26">
        <f>Sheet3!I46</f>
        <v>1703</v>
      </c>
      <c r="J47" s="34">
        <f t="shared" si="2"/>
        <v>2.1536670547147807</v>
      </c>
      <c r="K47" s="35">
        <f t="shared" si="3"/>
        <v>-60</v>
      </c>
      <c r="L47" s="35">
        <f t="shared" si="4"/>
        <v>2.701115678214916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430</v>
      </c>
      <c r="E48" s="48">
        <f>Sheet3!E48</f>
        <v>209</v>
      </c>
      <c r="F48" s="48">
        <f>Sheet3!F48</f>
        <v>221</v>
      </c>
      <c r="G48" s="47">
        <f t="shared" si="1"/>
        <v>4312</v>
      </c>
      <c r="H48" s="48">
        <f>Sheet3!H48</f>
        <v>433</v>
      </c>
      <c r="I48" s="48">
        <f>Sheet3!I48</f>
        <v>3879</v>
      </c>
      <c r="J48" s="49">
        <f t="shared" si="2"/>
        <v>-90.02782931354359</v>
      </c>
      <c r="K48" s="50">
        <f t="shared" si="3"/>
        <v>-51.73210161662818</v>
      </c>
      <c r="L48" s="50">
        <f t="shared" si="4"/>
        <v>-94.302655323537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3465770</v>
      </c>
      <c r="E49" s="54">
        <f>Sheet3!E49</f>
        <v>1358991</v>
      </c>
      <c r="F49" s="54">
        <f>Sheet3!F49</f>
        <v>2106779</v>
      </c>
      <c r="G49" s="47">
        <f t="shared" si="1"/>
        <v>3731138</v>
      </c>
      <c r="H49" s="54">
        <f>Sheet3!H49</f>
        <v>1952035</v>
      </c>
      <c r="I49" s="54">
        <f>Sheet3!I49</f>
        <v>1779103</v>
      </c>
      <c r="J49" s="49">
        <f t="shared" si="2"/>
        <v>-7.112253687748882</v>
      </c>
      <c r="K49" s="55">
        <f t="shared" si="3"/>
        <v>-30.38080772117303</v>
      </c>
      <c r="L49" s="55">
        <f t="shared" si="4"/>
        <v>18.418045498208933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82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6" t="s">
        <v>81</v>
      </c>
      <c r="B52" s="86"/>
      <c r="C52" s="86"/>
      <c r="D52" s="86"/>
      <c r="E52" s="86"/>
      <c r="F52" s="86"/>
    </row>
  </sheetData>
  <sheetProtection/>
  <mergeCells count="37">
    <mergeCell ref="A52:F52"/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  <mergeCell ref="B46:C46"/>
    <mergeCell ref="B39:C39"/>
    <mergeCell ref="B22:C22"/>
    <mergeCell ref="B23:C23"/>
    <mergeCell ref="B34:C34"/>
    <mergeCell ref="B43:C43"/>
    <mergeCell ref="B42:C42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360" verticalDpi="36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2012-01-11T08:09:07Z</cp:lastPrinted>
  <dcterms:created xsi:type="dcterms:W3CDTF">2000-09-20T06:55:14Z</dcterms:created>
  <dcterms:modified xsi:type="dcterms:W3CDTF">2017-05-12T03:12:55Z</dcterms:modified>
  <cp:category/>
  <cp:version/>
  <cp:contentType/>
  <cp:contentStatus/>
</cp:coreProperties>
</file>