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1">'Sheet3'!$A$4:$E$49</definedName>
    <definedName name="外部資料_3" localSheetId="2">'月刊用格式'!$A$5:$E$49</definedName>
    <definedName name="外部資料_4" localSheetId="1">'Sheet3'!$F$4:$F$49</definedName>
    <definedName name="外部資料_4" localSheetId="2">'月刊用格式'!$F$5:$F$49</definedName>
    <definedName name="外部資料_5" localSheetId="1">'Sheet3'!$H$4:$H$49</definedName>
    <definedName name="外部資料_5" localSheetId="2">'月刊用格式'!$H$5:$H$49</definedName>
    <definedName name="外部資料_6" localSheetId="1">'Sheet3'!$I$4:$I$49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<sst xmlns="http://schemas.openxmlformats.org/spreadsheetml/2006/main" count="125" uniqueCount="82">
  <si>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</si>
  <si>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</si>
  <si>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</si>
  <si>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</si>
  <si>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</si>
  <si>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</si>
  <si>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</si>
  <si>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</si>
  <si>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</si>
  <si>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</si>
  <si>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</si>
  <si>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</si>
  <si>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</si>
  <si>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</si>
  <si>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</si>
  <si>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</si>
  <si>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</si>
  <si>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</si>
  <si>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</si>
  <si>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</si>
  <si>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</si>
  <si>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</si>
  <si>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</si>
  <si>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</si>
  <si>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</si>
  <si>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</si>
  <si>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</si>
  <si>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</si>
  <si>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</si>
  <si>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</si>
  <si>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</si>
  <si>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</si>
  <si>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</si>
  <si>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</si>
  <si>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</si>
  <si>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</si>
  <si>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</si>
  <si>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</si>
  <si>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</si>
  <si>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</si>
  <si>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</si>
  <si>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</si>
  <si>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</si>
  <si>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</si>
  <si>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</si>
  <si>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</si>
  <si>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</si>
  <si>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</si>
  <si>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</si>
  <si>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</si>
  <si>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</si>
  <si>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</si>
  <si>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</si>
  <si>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</si>
  <si>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</si>
  <si>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</si>
  <si>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</si>
  <si>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</si>
  <si>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</si>
  <si>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</si>
  <si>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</si>
  <si>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</si>
  <si>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</si>
  <si>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</si>
  <si>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</si>
  <si>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</si>
  <si>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</si>
  <si>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</si>
  <si>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</si>
  <si>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</si>
  <si>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</si>
  <si>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註1: 本表華僑旅客包含持入境特別簽證之大陸地區、港澳居民，及長期旅居境外之無戶籍國民。</t>
  </si>
  <si>
    <t>106</t>
  </si>
  <si>
    <t>1</t>
  </si>
  <si>
    <t>January</t>
  </si>
  <si>
    <t>5</t>
  </si>
  <si>
    <t>May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</si>
  <si>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</si>
  <si>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</si>
  <si>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</si>
  <si>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</si>
  <si>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106年1-5月計145,664人次。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</si>
</sst>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333375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333375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5.75">
      <c r="A1" t="s">
        <v>72</v>
      </c>
    </row>
    <row r="3" ht="15.75">
      <c r="A3" t="s">
        <v>73</v>
      </c>
    </row>
    <row r="4" ht="15.75">
      <c r="A4" t="s">
        <v>74</v>
      </c>
    </row>
    <row r="5" ht="15.75">
      <c r="A5" t="s">
        <v>75</v>
      </c>
    </row>
    <row r="6" ht="15.7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view="pageBreakPreview" zoomScaleSheetLayoutView="100" zoomScalePageLayoutView="0" workbookViewId="0" topLeftCell="A10">
      <selection activeCell="F31" sqref="F31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70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106年1至5月來臺旅客人數及成長率－按居住地分
Table 1-3 Visitor Arrivals by Residence,
 January-May,2017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24" customHeight="1">
      <c r="A2" s="71" t="s">
        <v>68</v>
      </c>
      <c r="B2" s="71"/>
      <c r="C2" s="71"/>
      <c r="D2" s="72" t="str">
        <f>Sheet1!A1&amp;"年"&amp;Sheet1!A3&amp;"至"&amp;Sheet1!A5&amp;"月 "&amp;MID(Sheet1!A4,1,3)&amp;".-"&amp;MID(Sheet1!A6,1,3)&amp;"., "&amp;Sheet1!A1+1911</f>
        <v>106年1至5月 Jan.-May., 2017</v>
      </c>
      <c r="E2" s="72"/>
      <c r="F2" s="72"/>
      <c r="G2" s="72" t="str">
        <f>Sheet1!A1-1&amp;"年"&amp;Sheet1!A3&amp;"至"&amp;Sheet1!A5&amp;"月 "&amp;MID(Sheet1!A4,1,3)&amp;".-"&amp;MID(Sheet1!A6,1,3)&amp;".,"&amp;Sheet1!A1+1911-1</f>
        <v>105年1至5月 Jan.-May.,2016</v>
      </c>
      <c r="H2" s="73"/>
      <c r="I2" s="73"/>
      <c r="J2" s="74" t="s">
        <v>69</v>
      </c>
      <c r="K2" s="74"/>
      <c r="L2" s="74"/>
    </row>
    <row r="3" spans="1:12" s="1" customFormat="1" ht="48" customHeight="1">
      <c r="A3" s="71"/>
      <c r="B3" s="71"/>
      <c r="C3" s="71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66" t="s">
        <v>0</v>
      </c>
      <c r="B4" s="60" t="s">
        <v>45</v>
      </c>
      <c r="C4" s="61"/>
      <c r="D4" s="2">
        <f aca="true" t="shared" si="0" ref="D4:D49">E4+F4</f>
        <v>661577</v>
      </c>
      <c r="E4" s="2">
        <v>610265</v>
      </c>
      <c r="F4" s="3">
        <v>51312</v>
      </c>
      <c r="G4" s="2">
        <f aca="true" t="shared" si="1" ref="G4:G49">H4+I4</f>
        <v>608791</v>
      </c>
      <c r="H4" s="2">
        <v>562455</v>
      </c>
      <c r="I4" s="3">
        <v>46336</v>
      </c>
      <c r="J4" s="4">
        <f>IF(G4=0,"-",((D4/G4)-1)*100)</f>
        <v>8.670627522417384</v>
      </c>
      <c r="K4" s="4">
        <f>IF(H4=0,"-",((E4/H4)-1)*100)</f>
        <v>8.500235574401515</v>
      </c>
      <c r="L4" s="4">
        <f>IF(I4=0,"-",((F4/I4)-1)*100)</f>
        <v>10.738950276243099</v>
      </c>
    </row>
    <row r="5" spans="1:12" s="1" customFormat="1" ht="15" customHeight="1">
      <c r="A5" s="67"/>
      <c r="B5" s="60" t="s">
        <v>46</v>
      </c>
      <c r="C5" s="61"/>
      <c r="D5" s="2">
        <f t="shared" si="0"/>
        <v>1075638</v>
      </c>
      <c r="E5" s="2">
        <v>1060116</v>
      </c>
      <c r="F5" s="3">
        <v>15522</v>
      </c>
      <c r="G5" s="2">
        <f t="shared" si="1"/>
        <v>1838415</v>
      </c>
      <c r="H5" s="2">
        <v>1823084</v>
      </c>
      <c r="I5" s="3">
        <v>15331</v>
      </c>
      <c r="J5" s="4">
        <f aca="true" t="shared" si="2" ref="J5:J49">IF(G5=0,"-",((D5/G5)-1)*100)</f>
        <v>-41.49101263860445</v>
      </c>
      <c r="K5" s="4">
        <f aca="true" t="shared" si="3" ref="K5:K49">IF(H5=0,"-",((E5/H5)-1)*100)</f>
        <v>-41.85040294358351</v>
      </c>
      <c r="L5" s="4">
        <f aca="true" t="shared" si="4" ref="L5:L49">IF(I5=0,"-",((F5/I5)-1)*100)</f>
        <v>1.2458417585284653</v>
      </c>
    </row>
    <row r="6" spans="1:12" s="1" customFormat="1" ht="15" customHeight="1">
      <c r="A6" s="67"/>
      <c r="B6" s="60" t="s">
        <v>6</v>
      </c>
      <c r="C6" s="61"/>
      <c r="D6" s="2">
        <f t="shared" si="0"/>
        <v>748226</v>
      </c>
      <c r="E6" s="2">
        <v>609</v>
      </c>
      <c r="F6" s="3">
        <v>747617</v>
      </c>
      <c r="G6" s="2">
        <f t="shared" si="1"/>
        <v>749701</v>
      </c>
      <c r="H6" s="2">
        <v>632</v>
      </c>
      <c r="I6" s="3">
        <v>749069</v>
      </c>
      <c r="J6" s="4">
        <f t="shared" si="2"/>
        <v>-0.1967451023808131</v>
      </c>
      <c r="K6" s="4">
        <f t="shared" si="3"/>
        <v>-3.639240506329111</v>
      </c>
      <c r="L6" s="4">
        <f t="shared" si="4"/>
        <v>-0.1938406208239818</v>
      </c>
    </row>
    <row r="7" spans="1:12" s="1" customFormat="1" ht="15" customHeight="1">
      <c r="A7" s="67"/>
      <c r="B7" s="60" t="s">
        <v>77</v>
      </c>
      <c r="C7" s="61"/>
      <c r="D7" s="2">
        <f t="shared" si="0"/>
        <v>457608</v>
      </c>
      <c r="E7" s="2">
        <v>1424</v>
      </c>
      <c r="F7" s="3">
        <v>456184</v>
      </c>
      <c r="G7" s="2">
        <f t="shared" si="1"/>
        <v>345263</v>
      </c>
      <c r="H7" s="2">
        <v>1258</v>
      </c>
      <c r="I7" s="3">
        <v>344005</v>
      </c>
      <c r="J7" s="4">
        <f t="shared" si="2"/>
        <v>32.53896305135506</v>
      </c>
      <c r="K7" s="4">
        <f t="shared" si="3"/>
        <v>13.19554848966613</v>
      </c>
      <c r="L7" s="4">
        <f t="shared" si="4"/>
        <v>32.609700440400566</v>
      </c>
    </row>
    <row r="8" spans="1:12" s="1" customFormat="1" ht="15" customHeight="1">
      <c r="A8" s="67"/>
      <c r="B8" s="60" t="s">
        <v>7</v>
      </c>
      <c r="C8" s="61"/>
      <c r="D8" s="2">
        <f t="shared" si="0"/>
        <v>14833</v>
      </c>
      <c r="E8" s="2">
        <v>17</v>
      </c>
      <c r="F8" s="3">
        <v>14816</v>
      </c>
      <c r="G8" s="2">
        <f t="shared" si="1"/>
        <v>13843</v>
      </c>
      <c r="H8" s="2">
        <v>15</v>
      </c>
      <c r="I8" s="3">
        <v>13828</v>
      </c>
      <c r="J8" s="4">
        <f t="shared" si="2"/>
        <v>7.151628982157043</v>
      </c>
      <c r="K8" s="4">
        <f t="shared" si="3"/>
        <v>13.33333333333333</v>
      </c>
      <c r="L8" s="4">
        <f t="shared" si="4"/>
        <v>7.144923343939835</v>
      </c>
    </row>
    <row r="9" spans="1:12" s="1" customFormat="1" ht="15" customHeight="1">
      <c r="A9" s="67"/>
      <c r="B9" s="60" t="s">
        <v>8</v>
      </c>
      <c r="C9" s="61"/>
      <c r="D9" s="2">
        <f t="shared" si="0"/>
        <v>8777</v>
      </c>
      <c r="E9" s="2">
        <v>32</v>
      </c>
      <c r="F9" s="3">
        <v>8745</v>
      </c>
      <c r="G9" s="2">
        <f t="shared" si="1"/>
        <v>8786</v>
      </c>
      <c r="H9" s="2">
        <v>37</v>
      </c>
      <c r="I9" s="3">
        <v>8749</v>
      </c>
      <c r="J9" s="4">
        <f t="shared" si="2"/>
        <v>-0.10243569314819512</v>
      </c>
      <c r="K9" s="4">
        <f t="shared" si="3"/>
        <v>-13.513513513513509</v>
      </c>
      <c r="L9" s="4">
        <f t="shared" si="4"/>
        <v>-0.045719510801234264</v>
      </c>
    </row>
    <row r="10" spans="1:12" s="1" customFormat="1" ht="15" customHeight="1">
      <c r="A10" s="67"/>
      <c r="B10" s="69" t="s">
        <v>1</v>
      </c>
      <c r="C10" s="56" t="s">
        <v>37</v>
      </c>
      <c r="D10" s="2">
        <f t="shared" si="0"/>
        <v>212847</v>
      </c>
      <c r="E10" s="2">
        <v>320</v>
      </c>
      <c r="F10" s="3">
        <v>212527</v>
      </c>
      <c r="G10" s="2">
        <f t="shared" si="1"/>
        <v>185608</v>
      </c>
      <c r="H10" s="2">
        <v>323</v>
      </c>
      <c r="I10" s="3">
        <v>185285</v>
      </c>
      <c r="J10" s="4">
        <f t="shared" si="2"/>
        <v>14.675552777897494</v>
      </c>
      <c r="K10" s="4">
        <f t="shared" si="3"/>
        <v>-0.9287925696594423</v>
      </c>
      <c r="L10" s="4">
        <f t="shared" si="4"/>
        <v>14.702755214939156</v>
      </c>
    </row>
    <row r="11" spans="1:12" s="1" customFormat="1" ht="15" customHeight="1">
      <c r="A11" s="67"/>
      <c r="B11" s="67"/>
      <c r="C11" s="6" t="s">
        <v>38</v>
      </c>
      <c r="D11" s="2">
        <f t="shared" si="0"/>
        <v>158547</v>
      </c>
      <c r="E11" s="2">
        <v>136</v>
      </c>
      <c r="F11" s="3">
        <v>158411</v>
      </c>
      <c r="G11" s="2">
        <f t="shared" si="1"/>
        <v>145018</v>
      </c>
      <c r="H11" s="2">
        <v>133</v>
      </c>
      <c r="I11" s="3">
        <v>144885</v>
      </c>
      <c r="J11" s="4">
        <f t="shared" si="2"/>
        <v>9.329186721648352</v>
      </c>
      <c r="K11" s="4">
        <f t="shared" si="3"/>
        <v>2.2556390977443552</v>
      </c>
      <c r="L11" s="4">
        <f t="shared" si="4"/>
        <v>9.335680022086489</v>
      </c>
    </row>
    <row r="12" spans="1:12" s="1" customFormat="1" ht="15" customHeight="1">
      <c r="A12" s="67"/>
      <c r="B12" s="67"/>
      <c r="C12" s="6" t="s">
        <v>39</v>
      </c>
      <c r="D12" s="2">
        <f t="shared" si="0"/>
        <v>70492</v>
      </c>
      <c r="E12" s="2">
        <v>174</v>
      </c>
      <c r="F12" s="3">
        <v>70318</v>
      </c>
      <c r="G12" s="2">
        <f t="shared" si="1"/>
        <v>71090</v>
      </c>
      <c r="H12" s="2">
        <v>173</v>
      </c>
      <c r="I12" s="3">
        <v>70917</v>
      </c>
      <c r="J12" s="4">
        <f t="shared" si="2"/>
        <v>-0.8411872274581511</v>
      </c>
      <c r="K12" s="4">
        <f t="shared" si="3"/>
        <v>0.5780346820809301</v>
      </c>
      <c r="L12" s="4">
        <f t="shared" si="4"/>
        <v>-0.8446493788513365</v>
      </c>
    </row>
    <row r="13" spans="1:12" s="1" customFormat="1" ht="15" customHeight="1">
      <c r="A13" s="67"/>
      <c r="B13" s="67"/>
      <c r="C13" s="6" t="s">
        <v>40</v>
      </c>
      <c r="D13" s="2">
        <f t="shared" si="0"/>
        <v>118980</v>
      </c>
      <c r="E13" s="2">
        <v>1292</v>
      </c>
      <c r="F13" s="3">
        <v>117688</v>
      </c>
      <c r="G13" s="2">
        <f t="shared" si="1"/>
        <v>66569</v>
      </c>
      <c r="H13" s="2">
        <v>989</v>
      </c>
      <c r="I13" s="3">
        <v>65580</v>
      </c>
      <c r="J13" s="4">
        <f t="shared" si="2"/>
        <v>78.73184214874792</v>
      </c>
      <c r="K13" s="4">
        <f t="shared" si="3"/>
        <v>30.637007077856417</v>
      </c>
      <c r="L13" s="4">
        <f t="shared" si="4"/>
        <v>79.4571515706008</v>
      </c>
    </row>
    <row r="14" spans="1:12" s="1" customFormat="1" ht="15" customHeight="1">
      <c r="A14" s="67"/>
      <c r="B14" s="67"/>
      <c r="C14" s="6" t="s">
        <v>41</v>
      </c>
      <c r="D14" s="2">
        <f t="shared" si="0"/>
        <v>129979</v>
      </c>
      <c r="E14" s="2">
        <v>222</v>
      </c>
      <c r="F14" s="3">
        <v>129757</v>
      </c>
      <c r="G14" s="2">
        <f t="shared" si="1"/>
        <v>70147</v>
      </c>
      <c r="H14" s="2">
        <v>289</v>
      </c>
      <c r="I14" s="3">
        <v>69858</v>
      </c>
      <c r="J14" s="4">
        <f t="shared" si="2"/>
        <v>85.29516586596719</v>
      </c>
      <c r="K14" s="4">
        <f t="shared" si="3"/>
        <v>-23.18339100346021</v>
      </c>
      <c r="L14" s="4">
        <f t="shared" si="4"/>
        <v>85.74393770219588</v>
      </c>
    </row>
    <row r="15" spans="1:12" s="1" customFormat="1" ht="15" customHeight="1">
      <c r="A15" s="67"/>
      <c r="B15" s="67"/>
      <c r="C15" s="6" t="s">
        <v>63</v>
      </c>
      <c r="D15" s="2">
        <f t="shared" si="0"/>
        <v>143722</v>
      </c>
      <c r="E15" s="2">
        <v>1390</v>
      </c>
      <c r="F15" s="3">
        <v>142332</v>
      </c>
      <c r="G15" s="2">
        <f t="shared" si="1"/>
        <v>69115</v>
      </c>
      <c r="H15" s="2">
        <v>1435</v>
      </c>
      <c r="I15" s="3">
        <v>67680</v>
      </c>
      <c r="J15" s="4">
        <f t="shared" si="2"/>
        <v>107.94617666208492</v>
      </c>
      <c r="K15" s="4">
        <f t="shared" si="3"/>
        <v>-3.1358885017421567</v>
      </c>
      <c r="L15" s="4">
        <f t="shared" si="4"/>
        <v>110.30141843971633</v>
      </c>
    </row>
    <row r="16" spans="1:12" s="1" customFormat="1" ht="15" customHeight="1">
      <c r="A16" s="67"/>
      <c r="B16" s="67"/>
      <c r="C16" s="6" t="s">
        <v>42</v>
      </c>
      <c r="D16" s="2">
        <f t="shared" si="0"/>
        <v>10003</v>
      </c>
      <c r="E16" s="2">
        <v>126</v>
      </c>
      <c r="F16" s="3">
        <v>9877</v>
      </c>
      <c r="G16" s="2">
        <f t="shared" si="1"/>
        <v>6261</v>
      </c>
      <c r="H16" s="2">
        <v>197</v>
      </c>
      <c r="I16" s="3">
        <v>6064</v>
      </c>
      <c r="J16" s="4">
        <f t="shared" si="2"/>
        <v>59.766810413671934</v>
      </c>
      <c r="K16" s="4">
        <f t="shared" si="3"/>
        <v>-36.04060913705583</v>
      </c>
      <c r="L16" s="4">
        <f t="shared" si="4"/>
        <v>62.879287598944586</v>
      </c>
    </row>
    <row r="17" spans="1:12" s="1" customFormat="1" ht="15" customHeight="1">
      <c r="A17" s="67"/>
      <c r="B17" s="68"/>
      <c r="C17" s="6" t="s">
        <v>43</v>
      </c>
      <c r="D17" s="2">
        <f t="shared" si="0"/>
        <v>844570</v>
      </c>
      <c r="E17" s="2">
        <v>3660</v>
      </c>
      <c r="F17" s="3">
        <v>840910</v>
      </c>
      <c r="G17" s="2">
        <f t="shared" si="1"/>
        <v>613808</v>
      </c>
      <c r="H17" s="2">
        <v>3539</v>
      </c>
      <c r="I17" s="3">
        <v>610269</v>
      </c>
      <c r="J17" s="4">
        <f t="shared" si="2"/>
        <v>37.595143758308794</v>
      </c>
      <c r="K17" s="4">
        <f t="shared" si="3"/>
        <v>3.419044927945758</v>
      </c>
      <c r="L17" s="4">
        <f t="shared" si="4"/>
        <v>37.79333375937497</v>
      </c>
    </row>
    <row r="18" spans="1:12" s="1" customFormat="1" ht="15" customHeight="1">
      <c r="A18" s="67"/>
      <c r="B18" s="60" t="s">
        <v>9</v>
      </c>
      <c r="C18" s="61"/>
      <c r="D18" s="2">
        <f t="shared" si="0"/>
        <v>4738</v>
      </c>
      <c r="E18" s="2">
        <v>21</v>
      </c>
      <c r="F18" s="3">
        <v>4717</v>
      </c>
      <c r="G18" s="2">
        <f t="shared" si="1"/>
        <v>4249</v>
      </c>
      <c r="H18" s="2">
        <v>20</v>
      </c>
      <c r="I18" s="3">
        <v>4229</v>
      </c>
      <c r="J18" s="4">
        <f t="shared" si="2"/>
        <v>11.508590256530947</v>
      </c>
      <c r="K18" s="4">
        <f t="shared" si="3"/>
        <v>5.000000000000004</v>
      </c>
      <c r="L18" s="4">
        <f t="shared" si="4"/>
        <v>11.539371009694953</v>
      </c>
    </row>
    <row r="19" spans="1:12" s="1" customFormat="1" ht="15" customHeight="1">
      <c r="A19" s="68"/>
      <c r="B19" s="60" t="s">
        <v>10</v>
      </c>
      <c r="C19" s="61"/>
      <c r="D19" s="2">
        <f t="shared" si="0"/>
        <v>3815967</v>
      </c>
      <c r="E19" s="2">
        <v>1676144</v>
      </c>
      <c r="F19" s="3">
        <v>2139823</v>
      </c>
      <c r="G19" s="2">
        <f t="shared" si="1"/>
        <v>4182856</v>
      </c>
      <c r="H19" s="2">
        <v>2391040</v>
      </c>
      <c r="I19" s="3">
        <v>1791816</v>
      </c>
      <c r="J19" s="4">
        <f t="shared" si="2"/>
        <v>-8.771255811818524</v>
      </c>
      <c r="K19" s="4">
        <f t="shared" si="3"/>
        <v>-29.898956102783725</v>
      </c>
      <c r="L19" s="4">
        <f t="shared" si="4"/>
        <v>19.422027708202183</v>
      </c>
    </row>
    <row r="20" spans="1:12" s="1" customFormat="1" ht="15" customHeight="1">
      <c r="A20" s="66" t="s">
        <v>2</v>
      </c>
      <c r="B20" s="60" t="s">
        <v>11</v>
      </c>
      <c r="C20" s="61"/>
      <c r="D20" s="2">
        <f t="shared" si="0"/>
        <v>46873</v>
      </c>
      <c r="E20" s="2">
        <v>128</v>
      </c>
      <c r="F20" s="3">
        <v>46745</v>
      </c>
      <c r="G20" s="2">
        <f t="shared" si="1"/>
        <v>44235</v>
      </c>
      <c r="H20" s="2">
        <v>130</v>
      </c>
      <c r="I20" s="3">
        <v>44105</v>
      </c>
      <c r="J20" s="4">
        <f t="shared" si="2"/>
        <v>5.963603481406121</v>
      </c>
      <c r="K20" s="4">
        <f t="shared" si="3"/>
        <v>-1.538461538461533</v>
      </c>
      <c r="L20" s="4">
        <f t="shared" si="4"/>
        <v>5.985715905226163</v>
      </c>
    </row>
    <row r="21" spans="1:12" s="1" customFormat="1" ht="15" customHeight="1">
      <c r="A21" s="67"/>
      <c r="B21" s="60" t="s">
        <v>78</v>
      </c>
      <c r="C21" s="61"/>
      <c r="D21" s="2">
        <f t="shared" si="0"/>
        <v>226458</v>
      </c>
      <c r="E21" s="2">
        <v>1594</v>
      </c>
      <c r="F21" s="3">
        <v>224864</v>
      </c>
      <c r="G21" s="2">
        <f t="shared" si="1"/>
        <v>204861</v>
      </c>
      <c r="H21" s="2">
        <v>1419</v>
      </c>
      <c r="I21" s="3">
        <v>203442</v>
      </c>
      <c r="J21" s="4">
        <f t="shared" si="2"/>
        <v>10.542270124621078</v>
      </c>
      <c r="K21" s="4">
        <f t="shared" si="3"/>
        <v>12.332628611698372</v>
      </c>
      <c r="L21" s="4">
        <f t="shared" si="4"/>
        <v>10.529782444136405</v>
      </c>
    </row>
    <row r="22" spans="1:12" s="1" customFormat="1" ht="15" customHeight="1">
      <c r="A22" s="67"/>
      <c r="B22" s="60" t="s">
        <v>12</v>
      </c>
      <c r="C22" s="61"/>
      <c r="D22" s="2">
        <f t="shared" si="0"/>
        <v>1717</v>
      </c>
      <c r="E22" s="2">
        <v>2</v>
      </c>
      <c r="F22" s="3">
        <v>1715</v>
      </c>
      <c r="G22" s="2">
        <f t="shared" si="1"/>
        <v>1352</v>
      </c>
      <c r="H22" s="2">
        <v>8</v>
      </c>
      <c r="I22" s="3">
        <v>1344</v>
      </c>
      <c r="J22" s="4">
        <f t="shared" si="2"/>
        <v>26.99704142011834</v>
      </c>
      <c r="K22" s="4">
        <f t="shared" si="3"/>
        <v>-75</v>
      </c>
      <c r="L22" s="4">
        <f t="shared" si="4"/>
        <v>27.604166666666675</v>
      </c>
    </row>
    <row r="23" spans="1:12" s="1" customFormat="1" ht="15" customHeight="1">
      <c r="A23" s="67"/>
      <c r="B23" s="60" t="s">
        <v>13</v>
      </c>
      <c r="C23" s="61"/>
      <c r="D23" s="2">
        <f t="shared" si="0"/>
        <v>2029</v>
      </c>
      <c r="E23" s="2">
        <v>148</v>
      </c>
      <c r="F23" s="3">
        <v>1881</v>
      </c>
      <c r="G23" s="2">
        <f t="shared" si="1"/>
        <v>1724</v>
      </c>
      <c r="H23" s="2">
        <v>66</v>
      </c>
      <c r="I23" s="3">
        <v>1658</v>
      </c>
      <c r="J23" s="4">
        <f t="shared" si="2"/>
        <v>17.691415313225068</v>
      </c>
      <c r="K23" s="4">
        <f t="shared" si="3"/>
        <v>124.24242424242422</v>
      </c>
      <c r="L23" s="4">
        <f t="shared" si="4"/>
        <v>13.449939686369117</v>
      </c>
    </row>
    <row r="24" spans="1:12" s="1" customFormat="1" ht="15" customHeight="1">
      <c r="A24" s="67"/>
      <c r="B24" s="60" t="s">
        <v>14</v>
      </c>
      <c r="C24" s="61"/>
      <c r="D24" s="2">
        <f t="shared" si="0"/>
        <v>631</v>
      </c>
      <c r="E24" s="2">
        <v>55</v>
      </c>
      <c r="F24" s="3">
        <v>576</v>
      </c>
      <c r="G24" s="2">
        <f t="shared" si="1"/>
        <v>632</v>
      </c>
      <c r="H24" s="2">
        <v>60</v>
      </c>
      <c r="I24" s="3">
        <v>572</v>
      </c>
      <c r="J24" s="4">
        <f t="shared" si="2"/>
        <v>-0.15822784810126667</v>
      </c>
      <c r="K24" s="4">
        <f t="shared" si="3"/>
        <v>-8.333333333333337</v>
      </c>
      <c r="L24" s="4">
        <f t="shared" si="4"/>
        <v>0.6993006993007089</v>
      </c>
    </row>
    <row r="25" spans="1:12" s="1" customFormat="1" ht="15" customHeight="1">
      <c r="A25" s="67"/>
      <c r="B25" s="60" t="s">
        <v>15</v>
      </c>
      <c r="C25" s="61"/>
      <c r="D25" s="2">
        <f t="shared" si="0"/>
        <v>4865</v>
      </c>
      <c r="E25" s="2">
        <v>113</v>
      </c>
      <c r="F25" s="3">
        <v>4752</v>
      </c>
      <c r="G25" s="2">
        <f t="shared" si="1"/>
        <v>4291</v>
      </c>
      <c r="H25" s="2">
        <v>101</v>
      </c>
      <c r="I25" s="3">
        <v>4190</v>
      </c>
      <c r="J25" s="4">
        <f t="shared" si="2"/>
        <v>13.376835236541606</v>
      </c>
      <c r="K25" s="4">
        <f t="shared" si="3"/>
        <v>11.881188118811892</v>
      </c>
      <c r="L25" s="4">
        <f t="shared" si="4"/>
        <v>13.412887828162301</v>
      </c>
    </row>
    <row r="26" spans="1:12" s="1" customFormat="1" ht="15" customHeight="1">
      <c r="A26" s="68"/>
      <c r="B26" s="60" t="s">
        <v>16</v>
      </c>
      <c r="C26" s="61"/>
      <c r="D26" s="2">
        <f t="shared" si="0"/>
        <v>282573</v>
      </c>
      <c r="E26" s="2">
        <v>2040</v>
      </c>
      <c r="F26" s="3">
        <v>280533</v>
      </c>
      <c r="G26" s="2">
        <f t="shared" si="1"/>
        <v>257095</v>
      </c>
      <c r="H26" s="2">
        <v>1784</v>
      </c>
      <c r="I26" s="3">
        <v>255311</v>
      </c>
      <c r="J26" s="4">
        <f t="shared" si="2"/>
        <v>9.909955463933562</v>
      </c>
      <c r="K26" s="4">
        <f t="shared" si="3"/>
        <v>14.34977578475336</v>
      </c>
      <c r="L26" s="4">
        <f t="shared" si="4"/>
        <v>9.878931969245341</v>
      </c>
    </row>
    <row r="27" spans="1:12" s="1" customFormat="1" ht="15" customHeight="1">
      <c r="A27" s="66" t="s">
        <v>3</v>
      </c>
      <c r="B27" s="60" t="s">
        <v>17</v>
      </c>
      <c r="C27" s="61"/>
      <c r="D27" s="2">
        <f t="shared" si="0"/>
        <v>3008</v>
      </c>
      <c r="E27" s="2">
        <v>8</v>
      </c>
      <c r="F27" s="3">
        <v>3000</v>
      </c>
      <c r="G27" s="2">
        <f t="shared" si="1"/>
        <v>2496</v>
      </c>
      <c r="H27" s="2">
        <v>8</v>
      </c>
      <c r="I27" s="3">
        <v>2488</v>
      </c>
      <c r="J27" s="4">
        <f t="shared" si="2"/>
        <v>20.512820512820507</v>
      </c>
      <c r="K27" s="4">
        <f t="shared" si="3"/>
        <v>0</v>
      </c>
      <c r="L27" s="4">
        <f t="shared" si="4"/>
        <v>20.578778135048225</v>
      </c>
    </row>
    <row r="28" spans="1:12" s="1" customFormat="1" ht="15" customHeight="1">
      <c r="A28" s="67"/>
      <c r="B28" s="60" t="s">
        <v>18</v>
      </c>
      <c r="C28" s="61"/>
      <c r="D28" s="2">
        <f t="shared" si="0"/>
        <v>19358</v>
      </c>
      <c r="E28" s="2">
        <v>33</v>
      </c>
      <c r="F28" s="3">
        <v>19325</v>
      </c>
      <c r="G28" s="2">
        <f t="shared" si="1"/>
        <v>17464</v>
      </c>
      <c r="H28" s="2">
        <v>32</v>
      </c>
      <c r="I28" s="3">
        <v>17432</v>
      </c>
      <c r="J28" s="4">
        <f t="shared" si="2"/>
        <v>10.845167201099404</v>
      </c>
      <c r="K28" s="4">
        <f t="shared" si="3"/>
        <v>3.125</v>
      </c>
      <c r="L28" s="4">
        <f t="shared" si="4"/>
        <v>10.859339146397428</v>
      </c>
    </row>
    <row r="29" spans="1:12" s="1" customFormat="1" ht="15" customHeight="1">
      <c r="A29" s="67"/>
      <c r="B29" s="60" t="s">
        <v>19</v>
      </c>
      <c r="C29" s="61"/>
      <c r="D29" s="2">
        <f t="shared" si="0"/>
        <v>30490</v>
      </c>
      <c r="E29" s="2">
        <v>53</v>
      </c>
      <c r="F29" s="3">
        <v>30437</v>
      </c>
      <c r="G29" s="2">
        <f t="shared" si="1"/>
        <v>25685</v>
      </c>
      <c r="H29" s="2">
        <v>52</v>
      </c>
      <c r="I29" s="3">
        <v>25633</v>
      </c>
      <c r="J29" s="4">
        <f t="shared" si="2"/>
        <v>18.70741678022192</v>
      </c>
      <c r="K29" s="4">
        <f t="shared" si="3"/>
        <v>1.9230769230769162</v>
      </c>
      <c r="L29" s="4">
        <f t="shared" si="4"/>
        <v>18.741466078882695</v>
      </c>
    </row>
    <row r="30" spans="1:12" s="1" customFormat="1" ht="15" customHeight="1">
      <c r="A30" s="67"/>
      <c r="B30" s="60" t="s">
        <v>20</v>
      </c>
      <c r="C30" s="61"/>
      <c r="D30" s="2">
        <f t="shared" si="0"/>
        <v>7419</v>
      </c>
      <c r="E30" s="2">
        <v>3</v>
      </c>
      <c r="F30" s="3">
        <v>7416</v>
      </c>
      <c r="G30" s="2">
        <f t="shared" si="1"/>
        <v>7058</v>
      </c>
      <c r="H30" s="2">
        <v>2</v>
      </c>
      <c r="I30" s="3">
        <v>7056</v>
      </c>
      <c r="J30" s="4">
        <f t="shared" si="2"/>
        <v>5.114763389062049</v>
      </c>
      <c r="K30" s="4">
        <f t="shared" si="3"/>
        <v>50</v>
      </c>
      <c r="L30" s="4">
        <f t="shared" si="4"/>
        <v>5.102040816326525</v>
      </c>
    </row>
    <row r="31" spans="1:12" s="1" customFormat="1" ht="15" customHeight="1">
      <c r="A31" s="67"/>
      <c r="B31" s="60" t="s">
        <v>21</v>
      </c>
      <c r="C31" s="61"/>
      <c r="D31" s="2">
        <f t="shared" si="0"/>
        <v>10340</v>
      </c>
      <c r="E31" s="2">
        <v>10</v>
      </c>
      <c r="F31" s="3">
        <v>10330</v>
      </c>
      <c r="G31" s="2">
        <f t="shared" si="1"/>
        <v>8993</v>
      </c>
      <c r="H31" s="2">
        <v>9</v>
      </c>
      <c r="I31" s="3">
        <v>8984</v>
      </c>
      <c r="J31" s="4">
        <f t="shared" si="2"/>
        <v>14.978316468364294</v>
      </c>
      <c r="K31" s="4">
        <f t="shared" si="3"/>
        <v>11.111111111111116</v>
      </c>
      <c r="L31" s="4">
        <f t="shared" si="4"/>
        <v>14.98219056099732</v>
      </c>
    </row>
    <row r="32" spans="1:12" s="1" customFormat="1" ht="15" customHeight="1">
      <c r="A32" s="67"/>
      <c r="B32" s="60" t="s">
        <v>44</v>
      </c>
      <c r="C32" s="61"/>
      <c r="D32" s="2">
        <f t="shared" si="0"/>
        <v>4889</v>
      </c>
      <c r="E32" s="2">
        <v>21</v>
      </c>
      <c r="F32" s="3">
        <v>4868</v>
      </c>
      <c r="G32" s="2">
        <f t="shared" si="1"/>
        <v>4131</v>
      </c>
      <c r="H32" s="2">
        <v>25</v>
      </c>
      <c r="I32" s="3">
        <v>4106</v>
      </c>
      <c r="J32" s="4">
        <f t="shared" si="2"/>
        <v>18.349068022270632</v>
      </c>
      <c r="K32" s="4">
        <f t="shared" si="3"/>
        <v>-16.000000000000004</v>
      </c>
      <c r="L32" s="4">
        <f t="shared" si="4"/>
        <v>18.558207501217726</v>
      </c>
    </row>
    <row r="33" spans="1:12" s="1" customFormat="1" ht="15" customHeight="1">
      <c r="A33" s="67"/>
      <c r="B33" s="60" t="s">
        <v>22</v>
      </c>
      <c r="C33" s="61"/>
      <c r="D33" s="2">
        <f t="shared" si="0"/>
        <v>4618</v>
      </c>
      <c r="E33" s="2">
        <v>18</v>
      </c>
      <c r="F33" s="3">
        <v>4600</v>
      </c>
      <c r="G33" s="2">
        <f t="shared" si="1"/>
        <v>4084</v>
      </c>
      <c r="H33" s="2">
        <v>13</v>
      </c>
      <c r="I33" s="3">
        <v>4071</v>
      </c>
      <c r="J33" s="4">
        <f t="shared" si="2"/>
        <v>13.075416258570026</v>
      </c>
      <c r="K33" s="4">
        <f t="shared" si="3"/>
        <v>38.46153846153846</v>
      </c>
      <c r="L33" s="4">
        <f t="shared" si="4"/>
        <v>12.994350282485879</v>
      </c>
    </row>
    <row r="34" spans="1:12" s="1" customFormat="1" ht="15" customHeight="1">
      <c r="A34" s="67"/>
      <c r="B34" s="60" t="s">
        <v>79</v>
      </c>
      <c r="C34" s="61"/>
      <c r="D34" s="2">
        <f t="shared" si="0"/>
        <v>27466</v>
      </c>
      <c r="E34" s="2">
        <v>36</v>
      </c>
      <c r="F34" s="3">
        <v>27430</v>
      </c>
      <c r="G34" s="2">
        <f t="shared" si="1"/>
        <v>25996</v>
      </c>
      <c r="H34" s="2">
        <v>46</v>
      </c>
      <c r="I34" s="3">
        <v>25950</v>
      </c>
      <c r="J34" s="4">
        <f t="shared" si="2"/>
        <v>5.654716110170788</v>
      </c>
      <c r="K34" s="4">
        <f t="shared" si="3"/>
        <v>-21.739130434782606</v>
      </c>
      <c r="L34" s="4">
        <f t="shared" si="4"/>
        <v>5.703275529865115</v>
      </c>
    </row>
    <row r="35" spans="1:12" s="1" customFormat="1" ht="15" customHeight="1">
      <c r="A35" s="67"/>
      <c r="B35" s="60" t="s">
        <v>23</v>
      </c>
      <c r="C35" s="61"/>
      <c r="D35" s="2">
        <f t="shared" si="0"/>
        <v>3166</v>
      </c>
      <c r="E35" s="2">
        <v>5</v>
      </c>
      <c r="F35" s="3">
        <v>3161</v>
      </c>
      <c r="G35" s="2">
        <f t="shared" si="1"/>
        <v>2894</v>
      </c>
      <c r="H35" s="2">
        <v>9</v>
      </c>
      <c r="I35" s="3">
        <v>2885</v>
      </c>
      <c r="J35" s="4">
        <f t="shared" si="2"/>
        <v>9.398756046993784</v>
      </c>
      <c r="K35" s="4">
        <f t="shared" si="3"/>
        <v>-44.44444444444444</v>
      </c>
      <c r="L35" s="4">
        <f t="shared" si="4"/>
        <v>9.566724436741758</v>
      </c>
    </row>
    <row r="36" spans="1:12" s="1" customFormat="1" ht="15" customHeight="1">
      <c r="A36" s="67"/>
      <c r="B36" s="60" t="s">
        <v>24</v>
      </c>
      <c r="C36" s="61"/>
      <c r="D36" s="2">
        <f t="shared" si="0"/>
        <v>763</v>
      </c>
      <c r="E36" s="2">
        <v>0</v>
      </c>
      <c r="F36" s="3">
        <v>763</v>
      </c>
      <c r="G36" s="2">
        <f t="shared" si="1"/>
        <v>683</v>
      </c>
      <c r="H36" s="2">
        <v>0</v>
      </c>
      <c r="I36" s="3">
        <v>683</v>
      </c>
      <c r="J36" s="4">
        <f t="shared" si="2"/>
        <v>11.71303074670571</v>
      </c>
      <c r="K36" s="4" t="str">
        <f t="shared" si="3"/>
        <v>-</v>
      </c>
      <c r="L36" s="4">
        <f t="shared" si="4"/>
        <v>11.71303074670571</v>
      </c>
    </row>
    <row r="37" spans="1:12" s="1" customFormat="1" ht="15" customHeight="1">
      <c r="A37" s="67"/>
      <c r="B37" s="60" t="s">
        <v>25</v>
      </c>
      <c r="C37" s="61"/>
      <c r="D37" s="2">
        <f t="shared" si="0"/>
        <v>3885</v>
      </c>
      <c r="E37" s="2">
        <v>3</v>
      </c>
      <c r="F37" s="3">
        <v>3882</v>
      </c>
      <c r="G37" s="2">
        <f t="shared" si="1"/>
        <v>3753</v>
      </c>
      <c r="H37" s="2">
        <v>2</v>
      </c>
      <c r="I37" s="3">
        <v>3751</v>
      </c>
      <c r="J37" s="4">
        <f t="shared" si="2"/>
        <v>3.5171862509991936</v>
      </c>
      <c r="K37" s="4">
        <f t="shared" si="3"/>
        <v>50</v>
      </c>
      <c r="L37" s="4">
        <f t="shared" si="4"/>
        <v>3.4924020261263733</v>
      </c>
    </row>
    <row r="38" spans="1:12" s="1" customFormat="1" ht="15" customHeight="1">
      <c r="A38" s="67"/>
      <c r="B38" s="60" t="s">
        <v>80</v>
      </c>
      <c r="C38" s="61"/>
      <c r="D38" s="2">
        <f t="shared" si="0"/>
        <v>3476</v>
      </c>
      <c r="E38" s="2">
        <v>0</v>
      </c>
      <c r="F38" s="3">
        <v>3476</v>
      </c>
      <c r="G38" s="2">
        <f t="shared" si="1"/>
        <v>2888</v>
      </c>
      <c r="H38" s="2">
        <v>3</v>
      </c>
      <c r="I38" s="3">
        <v>2885</v>
      </c>
      <c r="J38" s="4">
        <f t="shared" si="2"/>
        <v>20.360110803324094</v>
      </c>
      <c r="K38" s="4">
        <f t="shared" si="3"/>
        <v>-100</v>
      </c>
      <c r="L38" s="4">
        <f t="shared" si="4"/>
        <v>20.48526863084923</v>
      </c>
    </row>
    <row r="39" spans="1:12" s="1" customFormat="1" ht="15" customHeight="1">
      <c r="A39" s="67"/>
      <c r="B39" s="60" t="s">
        <v>26</v>
      </c>
      <c r="C39" s="61"/>
      <c r="D39" s="2">
        <f t="shared" si="0"/>
        <v>20056</v>
      </c>
      <c r="E39" s="2">
        <v>14</v>
      </c>
      <c r="F39" s="3">
        <v>20042</v>
      </c>
      <c r="G39" s="2">
        <f t="shared" si="1"/>
        <v>17507</v>
      </c>
      <c r="H39" s="2">
        <v>15</v>
      </c>
      <c r="I39" s="3">
        <v>17492</v>
      </c>
      <c r="J39" s="4">
        <f t="shared" si="2"/>
        <v>14.559890329582448</v>
      </c>
      <c r="K39" s="4">
        <f t="shared" si="3"/>
        <v>-6.666666666666665</v>
      </c>
      <c r="L39" s="4">
        <f t="shared" si="4"/>
        <v>14.57809284244227</v>
      </c>
    </row>
    <row r="40" spans="1:12" s="1" customFormat="1" ht="15" customHeight="1">
      <c r="A40" s="68"/>
      <c r="B40" s="60" t="s">
        <v>27</v>
      </c>
      <c r="C40" s="61"/>
      <c r="D40" s="2">
        <f t="shared" si="0"/>
        <v>138934</v>
      </c>
      <c r="E40" s="2">
        <v>204</v>
      </c>
      <c r="F40" s="3">
        <v>138730</v>
      </c>
      <c r="G40" s="2">
        <f t="shared" si="1"/>
        <v>123632</v>
      </c>
      <c r="H40" s="2">
        <v>216</v>
      </c>
      <c r="I40" s="3">
        <v>123416</v>
      </c>
      <c r="J40" s="4">
        <f t="shared" si="2"/>
        <v>12.377054484275906</v>
      </c>
      <c r="K40" s="4">
        <f t="shared" si="3"/>
        <v>-5.555555555555558</v>
      </c>
      <c r="L40" s="4">
        <f t="shared" si="4"/>
        <v>12.408439748492906</v>
      </c>
    </row>
    <row r="41" spans="1:12" s="1" customFormat="1" ht="15" customHeight="1">
      <c r="A41" s="66" t="s">
        <v>4</v>
      </c>
      <c r="B41" s="60" t="s">
        <v>28</v>
      </c>
      <c r="C41" s="61"/>
      <c r="D41" s="2">
        <f t="shared" si="0"/>
        <v>37966</v>
      </c>
      <c r="E41" s="2">
        <v>142</v>
      </c>
      <c r="F41" s="3">
        <v>37824</v>
      </c>
      <c r="G41" s="2">
        <f t="shared" si="1"/>
        <v>34731</v>
      </c>
      <c r="H41" s="2">
        <v>120</v>
      </c>
      <c r="I41" s="3">
        <v>34611</v>
      </c>
      <c r="J41" s="4">
        <f t="shared" si="2"/>
        <v>9.314445308226071</v>
      </c>
      <c r="K41" s="4">
        <f t="shared" si="3"/>
        <v>18.333333333333336</v>
      </c>
      <c r="L41" s="4">
        <f t="shared" si="4"/>
        <v>9.283175868943406</v>
      </c>
    </row>
    <row r="42" spans="1:12" s="1" customFormat="1" ht="15" customHeight="1">
      <c r="A42" s="67"/>
      <c r="B42" s="60" t="s">
        <v>29</v>
      </c>
      <c r="C42" s="61"/>
      <c r="D42" s="2">
        <f t="shared" si="0"/>
        <v>6164</v>
      </c>
      <c r="E42" s="2">
        <v>20</v>
      </c>
      <c r="F42" s="3">
        <v>6144</v>
      </c>
      <c r="G42" s="2">
        <f t="shared" si="1"/>
        <v>5511</v>
      </c>
      <c r="H42" s="2">
        <v>17</v>
      </c>
      <c r="I42" s="3">
        <v>5494</v>
      </c>
      <c r="J42" s="4">
        <f t="shared" si="2"/>
        <v>11.849029214298668</v>
      </c>
      <c r="K42" s="4">
        <f t="shared" si="3"/>
        <v>17.647058823529417</v>
      </c>
      <c r="L42" s="4">
        <f t="shared" si="4"/>
        <v>11.83108846013834</v>
      </c>
    </row>
    <row r="43" spans="1:12" s="1" customFormat="1" ht="15" customHeight="1">
      <c r="A43" s="67"/>
      <c r="B43" s="60" t="s">
        <v>30</v>
      </c>
      <c r="C43" s="61"/>
      <c r="D43" s="2">
        <f t="shared" si="0"/>
        <v>1298</v>
      </c>
      <c r="E43" s="2">
        <v>9</v>
      </c>
      <c r="F43" s="3">
        <v>1289</v>
      </c>
      <c r="G43" s="2">
        <f t="shared" si="1"/>
        <v>828</v>
      </c>
      <c r="H43" s="2">
        <v>12</v>
      </c>
      <c r="I43" s="3">
        <v>816</v>
      </c>
      <c r="J43" s="4">
        <f t="shared" si="2"/>
        <v>56.7632850241546</v>
      </c>
      <c r="K43" s="4">
        <f t="shared" si="3"/>
        <v>-25</v>
      </c>
      <c r="L43" s="4">
        <f t="shared" si="4"/>
        <v>57.9656862745098</v>
      </c>
    </row>
    <row r="44" spans="1:12" s="1" customFormat="1" ht="15" customHeight="1">
      <c r="A44" s="68"/>
      <c r="B44" s="60" t="s">
        <v>31</v>
      </c>
      <c r="C44" s="61"/>
      <c r="D44" s="2">
        <f t="shared" si="0"/>
        <v>45428</v>
      </c>
      <c r="E44" s="2">
        <v>171</v>
      </c>
      <c r="F44" s="3">
        <v>45257</v>
      </c>
      <c r="G44" s="2">
        <f t="shared" si="1"/>
        <v>41070</v>
      </c>
      <c r="H44" s="2">
        <v>149</v>
      </c>
      <c r="I44" s="3">
        <v>40921</v>
      </c>
      <c r="J44" s="4">
        <f t="shared" si="2"/>
        <v>10.611151692232767</v>
      </c>
      <c r="K44" s="4">
        <f t="shared" si="3"/>
        <v>14.76510067114094</v>
      </c>
      <c r="L44" s="4">
        <f t="shared" si="4"/>
        <v>10.596026490066235</v>
      </c>
    </row>
    <row r="45" spans="1:12" s="1" customFormat="1" ht="24.75" customHeight="1">
      <c r="A45" s="66" t="s">
        <v>5</v>
      </c>
      <c r="B45" s="60" t="s">
        <v>32</v>
      </c>
      <c r="C45" s="61"/>
      <c r="D45" s="2">
        <f t="shared" si="0"/>
        <v>2335</v>
      </c>
      <c r="E45" s="2">
        <v>35</v>
      </c>
      <c r="F45" s="3">
        <v>2300</v>
      </c>
      <c r="G45" s="2">
        <f t="shared" si="1"/>
        <v>2039</v>
      </c>
      <c r="H45" s="2">
        <v>36</v>
      </c>
      <c r="I45" s="3">
        <v>2003</v>
      </c>
      <c r="J45" s="4">
        <f t="shared" si="2"/>
        <v>14.516920058852389</v>
      </c>
      <c r="K45" s="4">
        <f t="shared" si="3"/>
        <v>-2.777777777777779</v>
      </c>
      <c r="L45" s="4">
        <f t="shared" si="4"/>
        <v>14.827758362456311</v>
      </c>
    </row>
    <row r="46" spans="1:12" s="1" customFormat="1" ht="24.75" customHeight="1">
      <c r="A46" s="67"/>
      <c r="B46" s="60" t="s">
        <v>33</v>
      </c>
      <c r="C46" s="61"/>
      <c r="D46" s="2">
        <f t="shared" si="0"/>
        <v>2146</v>
      </c>
      <c r="E46" s="2">
        <v>6</v>
      </c>
      <c r="F46" s="3">
        <v>2140</v>
      </c>
      <c r="G46" s="2">
        <f t="shared" si="1"/>
        <v>2293</v>
      </c>
      <c r="H46" s="2">
        <v>19</v>
      </c>
      <c r="I46" s="3">
        <v>2274</v>
      </c>
      <c r="J46" s="4">
        <f t="shared" si="2"/>
        <v>-6.410815525512426</v>
      </c>
      <c r="K46" s="4">
        <f t="shared" si="3"/>
        <v>-68.42105263157895</v>
      </c>
      <c r="L46" s="4">
        <f t="shared" si="4"/>
        <v>-5.892700087950753</v>
      </c>
    </row>
    <row r="47" spans="1:12" s="1" customFormat="1" ht="19.5" customHeight="1">
      <c r="A47" s="68"/>
      <c r="B47" s="63" t="s">
        <v>34</v>
      </c>
      <c r="C47" s="64"/>
      <c r="D47" s="2">
        <f t="shared" si="0"/>
        <v>4481</v>
      </c>
      <c r="E47" s="2">
        <v>41</v>
      </c>
      <c r="F47" s="3">
        <v>4440</v>
      </c>
      <c r="G47" s="2">
        <f t="shared" si="1"/>
        <v>4332</v>
      </c>
      <c r="H47" s="2">
        <v>55</v>
      </c>
      <c r="I47" s="3">
        <v>4277</v>
      </c>
      <c r="J47" s="4">
        <f t="shared" si="2"/>
        <v>3.4395198522622294</v>
      </c>
      <c r="K47" s="4">
        <f t="shared" si="3"/>
        <v>-25.454545454545453</v>
      </c>
      <c r="L47" s="4">
        <f t="shared" si="4"/>
        <v>3.811082534486787</v>
      </c>
    </row>
    <row r="48" spans="1:12" s="1" customFormat="1" ht="15" customHeight="1">
      <c r="A48" s="5"/>
      <c r="B48" s="65" t="s">
        <v>35</v>
      </c>
      <c r="C48" s="64"/>
      <c r="D48" s="2">
        <f t="shared" si="0"/>
        <v>554</v>
      </c>
      <c r="E48" s="2">
        <v>268</v>
      </c>
      <c r="F48" s="7">
        <v>286</v>
      </c>
      <c r="G48" s="8">
        <f t="shared" si="1"/>
        <v>4718</v>
      </c>
      <c r="H48" s="8">
        <v>500</v>
      </c>
      <c r="I48" s="7">
        <v>4218</v>
      </c>
      <c r="J48" s="9">
        <f t="shared" si="2"/>
        <v>-88.25773632895294</v>
      </c>
      <c r="K48" s="9">
        <f t="shared" si="3"/>
        <v>-46.4</v>
      </c>
      <c r="L48" s="9">
        <f t="shared" si="4"/>
        <v>-93.21953532479849</v>
      </c>
    </row>
    <row r="49" spans="1:12" s="1" customFormat="1" ht="15" customHeight="1">
      <c r="A49" s="10"/>
      <c r="B49" s="62" t="s">
        <v>36</v>
      </c>
      <c r="C49" s="61"/>
      <c r="D49" s="2">
        <f t="shared" si="0"/>
        <v>4287937</v>
      </c>
      <c r="E49" s="2">
        <v>1678868</v>
      </c>
      <c r="F49" s="3">
        <v>2609069</v>
      </c>
      <c r="G49" s="2">
        <f t="shared" si="1"/>
        <v>4613703</v>
      </c>
      <c r="H49" s="2">
        <v>2393744</v>
      </c>
      <c r="I49" s="3">
        <v>2219959</v>
      </c>
      <c r="J49" s="4">
        <f t="shared" si="2"/>
        <v>-7.060835948911315</v>
      </c>
      <c r="K49" s="4">
        <f t="shared" si="3"/>
        <v>-29.864346396272957</v>
      </c>
      <c r="L49" s="4">
        <f t="shared" si="4"/>
        <v>17.52780118912105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18:C18"/>
    <mergeCell ref="A45:A47"/>
    <mergeCell ref="A41:A44"/>
    <mergeCell ref="B24:C24"/>
    <mergeCell ref="B9:C9"/>
    <mergeCell ref="B8:C8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A27:A40"/>
    <mergeCell ref="B5:C5"/>
    <mergeCell ref="B6:C6"/>
    <mergeCell ref="B7:C7"/>
    <mergeCell ref="B10:B17"/>
    <mergeCell ref="B19:C19"/>
    <mergeCell ref="B20:C20"/>
    <mergeCell ref="B21:C21"/>
    <mergeCell ref="B22:C22"/>
    <mergeCell ref="B49:C49"/>
    <mergeCell ref="B38:C38"/>
    <mergeCell ref="B39:C39"/>
    <mergeCell ref="B40:C40"/>
    <mergeCell ref="B41:C41"/>
    <mergeCell ref="B47:C47"/>
    <mergeCell ref="B28:C28"/>
    <mergeCell ref="B29:C29"/>
    <mergeCell ref="B30:C30"/>
    <mergeCell ref="B31:C31"/>
    <mergeCell ref="B23:C23"/>
    <mergeCell ref="B25:C25"/>
    <mergeCell ref="B26:C26"/>
    <mergeCell ref="B27:C27"/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</mergeCells>
  <printOptions horizontalCentered="1"/>
  <pageMargins left="0.3937007874015748" right="0.3937007874015748" top="0.25" bottom="0.27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1"/>
  <sheetViews>
    <sheetView tabSelected="1" view="pageBreakPreview" zoomScaleSheetLayoutView="100" zoomScalePageLayoutView="0" workbookViewId="0" topLeftCell="A1">
      <pane xSplit="3" ySplit="3" topLeftCell="D4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2" sqref="A52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9" width="10.125" style="0" customWidth="1"/>
    <col min="10" max="12" width="8.125" style="0" customWidth="1"/>
  </cols>
  <sheetData>
    <row r="1" spans="1:12" ht="69.75" customHeight="1">
      <c r="A1" s="79" t="str">
        <f>Sheet3!A1</f>
        <v>表1-3  106年1至5月來臺旅客人數及成長率－按居住地分
Table 1-3 Visitor Arrivals by Residence,
 January-May,2017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" customFormat="1" ht="30.75" customHeight="1">
      <c r="A2" s="80" t="str">
        <f>Sheet3!A2</f>
        <v>居住地
Residence</v>
      </c>
      <c r="B2" s="80"/>
      <c r="C2" s="81"/>
      <c r="D2" s="84" t="str">
        <f>Sheet3!D2</f>
        <v>106年1至5月 Jan.-May., 2017</v>
      </c>
      <c r="E2" s="84"/>
      <c r="F2" s="84"/>
      <c r="G2" s="84" t="str">
        <f>Sheet3!G2</f>
        <v>105年1至5月 Jan.-May.,2016</v>
      </c>
      <c r="H2" s="84"/>
      <c r="I2" s="84"/>
      <c r="J2" s="84" t="str">
        <f>Sheet3!J2</f>
        <v>比較 Change +-%</v>
      </c>
      <c r="K2" s="84"/>
      <c r="L2" s="85"/>
    </row>
    <row r="3" spans="1:12" s="1" customFormat="1" ht="48" customHeight="1">
      <c r="A3" s="82"/>
      <c r="B3" s="82"/>
      <c r="C3" s="83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3815967</v>
      </c>
      <c r="E4" s="18">
        <f>Sheet3!E19</f>
        <v>1676144</v>
      </c>
      <c r="F4" s="18">
        <f>Sheet3!F19</f>
        <v>2139823</v>
      </c>
      <c r="G4" s="17">
        <f aca="true" t="shared" si="1" ref="G4:G49">H4+I4</f>
        <v>4182856</v>
      </c>
      <c r="H4" s="18">
        <f>Sheet3!H19</f>
        <v>2391040</v>
      </c>
      <c r="I4" s="18">
        <f>Sheet3!I19</f>
        <v>1791816</v>
      </c>
      <c r="J4" s="19">
        <f aca="true" t="shared" si="2" ref="J4:J49">IF(G4=0,"-",((D4/G4)-1)*100)</f>
        <v>-8.771255811818524</v>
      </c>
      <c r="K4" s="20">
        <f aca="true" t="shared" si="3" ref="K4:K49">IF(H4=0,"-",((E4/H4)-1)*100)</f>
        <v>-29.898956102783725</v>
      </c>
      <c r="L4" s="20">
        <f aca="true" t="shared" si="4" ref="L4:L49">IF(I4=0,"-",((F4/I4)-1)*100)</f>
        <v>19.422027708202183</v>
      </c>
      <c r="M4" s="21"/>
    </row>
    <row r="5" spans="1:12" s="1" customFormat="1" ht="15" customHeight="1">
      <c r="A5" s="23"/>
      <c r="B5" s="75" t="s">
        <v>66</v>
      </c>
      <c r="C5" s="76"/>
      <c r="D5" s="25">
        <f t="shared" si="0"/>
        <v>661577</v>
      </c>
      <c r="E5" s="26">
        <f>Sheet3!E4</f>
        <v>610265</v>
      </c>
      <c r="F5" s="26">
        <f>Sheet3!F4</f>
        <v>51312</v>
      </c>
      <c r="G5" s="25">
        <f t="shared" si="1"/>
        <v>608791</v>
      </c>
      <c r="H5" s="26">
        <f>Sheet3!H4</f>
        <v>562455</v>
      </c>
      <c r="I5" s="26">
        <f>Sheet3!I4</f>
        <v>46336</v>
      </c>
      <c r="J5" s="27">
        <f t="shared" si="2"/>
        <v>8.670627522417384</v>
      </c>
      <c r="K5" s="28">
        <f t="shared" si="3"/>
        <v>8.500235574401515</v>
      </c>
      <c r="L5" s="28">
        <f t="shared" si="4"/>
        <v>10.738950276243099</v>
      </c>
    </row>
    <row r="6" spans="1:12" s="1" customFormat="1" ht="15" customHeight="1">
      <c r="A6" s="23"/>
      <c r="B6" s="75" t="s">
        <v>46</v>
      </c>
      <c r="C6" s="76"/>
      <c r="D6" s="25">
        <f t="shared" si="0"/>
        <v>1075638</v>
      </c>
      <c r="E6" s="26">
        <f>Sheet3!E5</f>
        <v>1060116</v>
      </c>
      <c r="F6" s="26">
        <f>Sheet3!F5</f>
        <v>15522</v>
      </c>
      <c r="G6" s="25">
        <f t="shared" si="1"/>
        <v>1838415</v>
      </c>
      <c r="H6" s="26">
        <f>Sheet3!H5</f>
        <v>1823084</v>
      </c>
      <c r="I6" s="26">
        <f>Sheet3!I5</f>
        <v>15331</v>
      </c>
      <c r="J6" s="27">
        <f>IF(G6=0,"-",((D6/G6)-1)*100)</f>
        <v>-41.49101263860445</v>
      </c>
      <c r="K6" s="28">
        <f>IF(H6=0,"-",((E6/H6)-1)*100)</f>
        <v>-41.85040294358351</v>
      </c>
      <c r="L6" s="28">
        <f>IF(I6=0,"-",((F6/I6)-1)*100)</f>
        <v>1.2458417585284653</v>
      </c>
    </row>
    <row r="7" spans="1:12" s="1" customFormat="1" ht="15" customHeight="1">
      <c r="A7" s="23"/>
      <c r="B7" s="75" t="s">
        <v>6</v>
      </c>
      <c r="C7" s="76"/>
      <c r="D7" s="25">
        <f t="shared" si="0"/>
        <v>748226</v>
      </c>
      <c r="E7" s="26">
        <f>Sheet3!E6</f>
        <v>609</v>
      </c>
      <c r="F7" s="26">
        <f>Sheet3!F6</f>
        <v>747617</v>
      </c>
      <c r="G7" s="25">
        <f t="shared" si="1"/>
        <v>749701</v>
      </c>
      <c r="H7" s="26">
        <f>Sheet3!H6</f>
        <v>632</v>
      </c>
      <c r="I7" s="26">
        <f>Sheet3!I6</f>
        <v>749069</v>
      </c>
      <c r="J7" s="27">
        <f t="shared" si="2"/>
        <v>-0.1967451023808131</v>
      </c>
      <c r="K7" s="28">
        <f t="shared" si="3"/>
        <v>-3.639240506329111</v>
      </c>
      <c r="L7" s="28">
        <f t="shared" si="4"/>
        <v>-0.1938406208239818</v>
      </c>
    </row>
    <row r="8" spans="1:12" s="1" customFormat="1" ht="15" customHeight="1">
      <c r="A8" s="23"/>
      <c r="B8" s="75" t="s">
        <v>65</v>
      </c>
      <c r="C8" s="76"/>
      <c r="D8" s="25">
        <f t="shared" si="0"/>
        <v>457608</v>
      </c>
      <c r="E8" s="26">
        <f>Sheet3!E7</f>
        <v>1424</v>
      </c>
      <c r="F8" s="26">
        <f>Sheet3!F7</f>
        <v>456184</v>
      </c>
      <c r="G8" s="25">
        <f t="shared" si="1"/>
        <v>345263</v>
      </c>
      <c r="H8" s="26">
        <f>Sheet3!H7</f>
        <v>1258</v>
      </c>
      <c r="I8" s="26">
        <f>Sheet3!I7</f>
        <v>344005</v>
      </c>
      <c r="J8" s="27">
        <f t="shared" si="2"/>
        <v>32.53896305135506</v>
      </c>
      <c r="K8" s="28">
        <f t="shared" si="3"/>
        <v>13.19554848966613</v>
      </c>
      <c r="L8" s="28">
        <f t="shared" si="4"/>
        <v>32.609700440400566</v>
      </c>
    </row>
    <row r="9" spans="1:12" s="1" customFormat="1" ht="15" customHeight="1">
      <c r="A9" s="23"/>
      <c r="B9" s="75" t="s">
        <v>7</v>
      </c>
      <c r="C9" s="76"/>
      <c r="D9" s="25">
        <f t="shared" si="0"/>
        <v>14833</v>
      </c>
      <c r="E9" s="26">
        <f>Sheet3!E8</f>
        <v>17</v>
      </c>
      <c r="F9" s="26">
        <f>Sheet3!F8</f>
        <v>14816</v>
      </c>
      <c r="G9" s="25">
        <f t="shared" si="1"/>
        <v>13843</v>
      </c>
      <c r="H9" s="26">
        <f>Sheet3!H8</f>
        <v>15</v>
      </c>
      <c r="I9" s="26">
        <f>Sheet3!I8</f>
        <v>13828</v>
      </c>
      <c r="J9" s="27">
        <f t="shared" si="2"/>
        <v>7.151628982157043</v>
      </c>
      <c r="K9" s="28">
        <f t="shared" si="3"/>
        <v>13.33333333333333</v>
      </c>
      <c r="L9" s="28">
        <f t="shared" si="4"/>
        <v>7.144923343939835</v>
      </c>
    </row>
    <row r="10" spans="1:12" s="1" customFormat="1" ht="15" customHeight="1">
      <c r="A10" s="23"/>
      <c r="B10" s="75" t="s">
        <v>8</v>
      </c>
      <c r="C10" s="76"/>
      <c r="D10" s="25">
        <f t="shared" si="0"/>
        <v>8777</v>
      </c>
      <c r="E10" s="26">
        <f>Sheet3!E9</f>
        <v>32</v>
      </c>
      <c r="F10" s="26">
        <f>Sheet3!F9</f>
        <v>8745</v>
      </c>
      <c r="G10" s="25">
        <f t="shared" si="1"/>
        <v>8786</v>
      </c>
      <c r="H10" s="26">
        <f>Sheet3!H9</f>
        <v>37</v>
      </c>
      <c r="I10" s="26">
        <f>Sheet3!I9</f>
        <v>8749</v>
      </c>
      <c r="J10" s="27">
        <f t="shared" si="2"/>
        <v>-0.10243569314819512</v>
      </c>
      <c r="K10" s="28">
        <f t="shared" si="3"/>
        <v>-13.513513513513509</v>
      </c>
      <c r="L10" s="28">
        <f t="shared" si="4"/>
        <v>-0.045719510801234264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844570</v>
      </c>
      <c r="E11" s="26">
        <f>Sheet3!E17</f>
        <v>3660</v>
      </c>
      <c r="F11" s="26">
        <f>Sheet3!F17</f>
        <v>840910</v>
      </c>
      <c r="G11" s="25">
        <f t="shared" si="1"/>
        <v>613808</v>
      </c>
      <c r="H11" s="26">
        <f>Sheet3!H17</f>
        <v>3539</v>
      </c>
      <c r="I11" s="26">
        <f>Sheet3!I17</f>
        <v>610269</v>
      </c>
      <c r="J11" s="27">
        <f t="shared" si="2"/>
        <v>37.595143758308794</v>
      </c>
      <c r="K11" s="28">
        <f t="shared" si="3"/>
        <v>3.419044927945758</v>
      </c>
      <c r="L11" s="28">
        <f t="shared" si="4"/>
        <v>37.79333375937497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212847</v>
      </c>
      <c r="E12" s="26">
        <f>Sheet3!E10</f>
        <v>320</v>
      </c>
      <c r="F12" s="26">
        <f>Sheet3!F10</f>
        <v>212527</v>
      </c>
      <c r="G12" s="25">
        <f t="shared" si="1"/>
        <v>185608</v>
      </c>
      <c r="H12" s="26">
        <f>Sheet3!H10</f>
        <v>323</v>
      </c>
      <c r="I12" s="26">
        <f>Sheet3!I10</f>
        <v>185285</v>
      </c>
      <c r="J12" s="27">
        <f t="shared" si="2"/>
        <v>14.675552777897494</v>
      </c>
      <c r="K12" s="28">
        <f t="shared" si="3"/>
        <v>-0.9287925696594423</v>
      </c>
      <c r="L12" s="28">
        <f t="shared" si="4"/>
        <v>14.702755214939156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158547</v>
      </c>
      <c r="E13" s="26">
        <f>Sheet3!E11</f>
        <v>136</v>
      </c>
      <c r="F13" s="26">
        <f>Sheet3!F11</f>
        <v>158411</v>
      </c>
      <c r="G13" s="25">
        <f t="shared" si="1"/>
        <v>145018</v>
      </c>
      <c r="H13" s="26">
        <f>Sheet3!H11</f>
        <v>133</v>
      </c>
      <c r="I13" s="26">
        <f>Sheet3!I11</f>
        <v>144885</v>
      </c>
      <c r="J13" s="27">
        <f t="shared" si="2"/>
        <v>9.329186721648352</v>
      </c>
      <c r="K13" s="28">
        <f t="shared" si="3"/>
        <v>2.2556390977443552</v>
      </c>
      <c r="L13" s="28">
        <f t="shared" si="4"/>
        <v>9.335680022086489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70492</v>
      </c>
      <c r="E14" s="26">
        <f>Sheet3!E12</f>
        <v>174</v>
      </c>
      <c r="F14" s="26">
        <f>Sheet3!F12</f>
        <v>70318</v>
      </c>
      <c r="G14" s="25">
        <f t="shared" si="1"/>
        <v>71090</v>
      </c>
      <c r="H14" s="26">
        <f>Sheet3!H12</f>
        <v>173</v>
      </c>
      <c r="I14" s="26">
        <f>Sheet3!I12</f>
        <v>70917</v>
      </c>
      <c r="J14" s="27">
        <f t="shared" si="2"/>
        <v>-0.8411872274581511</v>
      </c>
      <c r="K14" s="28">
        <f t="shared" si="3"/>
        <v>0.5780346820809301</v>
      </c>
      <c r="L14" s="28">
        <f t="shared" si="4"/>
        <v>-0.8446493788513365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118980</v>
      </c>
      <c r="E15" s="26">
        <f>Sheet3!E13</f>
        <v>1292</v>
      </c>
      <c r="F15" s="26">
        <f>Sheet3!F13</f>
        <v>117688</v>
      </c>
      <c r="G15" s="25">
        <f t="shared" si="1"/>
        <v>66569</v>
      </c>
      <c r="H15" s="26">
        <f>Sheet3!H13</f>
        <v>989</v>
      </c>
      <c r="I15" s="26">
        <f>Sheet3!I13</f>
        <v>65580</v>
      </c>
      <c r="J15" s="27">
        <f t="shared" si="2"/>
        <v>78.73184214874792</v>
      </c>
      <c r="K15" s="28">
        <f t="shared" si="3"/>
        <v>30.637007077856417</v>
      </c>
      <c r="L15" s="28">
        <f t="shared" si="4"/>
        <v>79.4571515706008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129979</v>
      </c>
      <c r="E16" s="26">
        <f>Sheet3!E14</f>
        <v>222</v>
      </c>
      <c r="F16" s="26">
        <f>Sheet3!F14</f>
        <v>129757</v>
      </c>
      <c r="G16" s="25">
        <f t="shared" si="1"/>
        <v>70147</v>
      </c>
      <c r="H16" s="26">
        <f>Sheet3!H14</f>
        <v>289</v>
      </c>
      <c r="I16" s="26">
        <f>Sheet3!I14</f>
        <v>69858</v>
      </c>
      <c r="J16" s="27">
        <f t="shared" si="2"/>
        <v>85.29516586596719</v>
      </c>
      <c r="K16" s="28">
        <f t="shared" si="3"/>
        <v>-23.18339100346021</v>
      </c>
      <c r="L16" s="28">
        <f t="shared" si="4"/>
        <v>85.74393770219588</v>
      </c>
    </row>
    <row r="17" spans="1:12" s="1" customFormat="1" ht="15" customHeight="1">
      <c r="A17" s="23"/>
      <c r="B17" s="30"/>
      <c r="C17" s="24" t="s">
        <v>62</v>
      </c>
      <c r="D17" s="25">
        <f>E17+F17</f>
        <v>143722</v>
      </c>
      <c r="E17" s="26">
        <f>Sheet3!E15</f>
        <v>1390</v>
      </c>
      <c r="F17" s="26">
        <f>Sheet3!F15</f>
        <v>142332</v>
      </c>
      <c r="G17" s="25">
        <f>H17+I17</f>
        <v>69115</v>
      </c>
      <c r="H17" s="26">
        <f>Sheet3!H15</f>
        <v>1435</v>
      </c>
      <c r="I17" s="26">
        <f>Sheet3!I15</f>
        <v>67680</v>
      </c>
      <c r="J17" s="27">
        <f>IF(G17=0,"-",((D17/G17)-1)*100)</f>
        <v>107.94617666208492</v>
      </c>
      <c r="K17" s="28">
        <f>IF(H17=0,"-",((E17/H17)-1)*100)</f>
        <v>-3.1358885017421567</v>
      </c>
      <c r="L17" s="28">
        <f>IF(I17=0,"-",((F17/I17)-1)*100)</f>
        <v>110.30141843971633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10003</v>
      </c>
      <c r="E18" s="26">
        <f>Sheet3!E16</f>
        <v>126</v>
      </c>
      <c r="F18" s="26">
        <f>Sheet3!F16</f>
        <v>9877</v>
      </c>
      <c r="G18" s="25">
        <f t="shared" si="1"/>
        <v>6261</v>
      </c>
      <c r="H18" s="26">
        <f>Sheet3!H16</f>
        <v>197</v>
      </c>
      <c r="I18" s="26">
        <f>Sheet3!I16</f>
        <v>6064</v>
      </c>
      <c r="J18" s="27">
        <f t="shared" si="2"/>
        <v>59.766810413671934</v>
      </c>
      <c r="K18" s="28">
        <f t="shared" si="3"/>
        <v>-36.04060913705583</v>
      </c>
      <c r="L18" s="28">
        <f t="shared" si="4"/>
        <v>62.879287598944586</v>
      </c>
    </row>
    <row r="19" spans="1:12" s="1" customFormat="1" ht="15" customHeight="1">
      <c r="A19" s="32"/>
      <c r="B19" s="77" t="s">
        <v>53</v>
      </c>
      <c r="C19" s="78"/>
      <c r="D19" s="33">
        <f t="shared" si="0"/>
        <v>4738</v>
      </c>
      <c r="E19" s="26">
        <f>Sheet3!E18</f>
        <v>21</v>
      </c>
      <c r="F19" s="26">
        <f>Sheet3!F18</f>
        <v>4717</v>
      </c>
      <c r="G19" s="33">
        <f t="shared" si="1"/>
        <v>4249</v>
      </c>
      <c r="H19" s="26">
        <f>Sheet3!H18</f>
        <v>20</v>
      </c>
      <c r="I19" s="26">
        <f>Sheet3!I18</f>
        <v>4229</v>
      </c>
      <c r="J19" s="34">
        <f t="shared" si="2"/>
        <v>11.508590256530947</v>
      </c>
      <c r="K19" s="35">
        <f t="shared" si="3"/>
        <v>5.000000000000004</v>
      </c>
      <c r="L19" s="35">
        <f t="shared" si="4"/>
        <v>11.539371009694953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282573</v>
      </c>
      <c r="E20" s="18">
        <f>Sheet3!E26</f>
        <v>2040</v>
      </c>
      <c r="F20" s="18">
        <f>Sheet3!F26</f>
        <v>280533</v>
      </c>
      <c r="G20" s="17">
        <f t="shared" si="1"/>
        <v>257095</v>
      </c>
      <c r="H20" s="18">
        <f>Sheet3!H26</f>
        <v>1784</v>
      </c>
      <c r="I20" s="18">
        <f>Sheet3!I26</f>
        <v>255311</v>
      </c>
      <c r="J20" s="19">
        <f t="shared" si="2"/>
        <v>9.909955463933562</v>
      </c>
      <c r="K20" s="20">
        <f t="shared" si="3"/>
        <v>14.34977578475336</v>
      </c>
      <c r="L20" s="20">
        <f t="shared" si="4"/>
        <v>9.878931969245341</v>
      </c>
    </row>
    <row r="21" spans="1:12" s="1" customFormat="1" ht="15" customHeight="1">
      <c r="A21" s="23"/>
      <c r="B21" s="75" t="s">
        <v>11</v>
      </c>
      <c r="C21" s="76"/>
      <c r="D21" s="25">
        <f t="shared" si="0"/>
        <v>46873</v>
      </c>
      <c r="E21" s="26">
        <f>Sheet3!E20</f>
        <v>128</v>
      </c>
      <c r="F21" s="26">
        <f>Sheet3!F20</f>
        <v>46745</v>
      </c>
      <c r="G21" s="25">
        <f t="shared" si="1"/>
        <v>44235</v>
      </c>
      <c r="H21" s="26">
        <f>Sheet3!H20</f>
        <v>130</v>
      </c>
      <c r="I21" s="26">
        <f>Sheet3!I20</f>
        <v>44105</v>
      </c>
      <c r="J21" s="27">
        <f t="shared" si="2"/>
        <v>5.963603481406121</v>
      </c>
      <c r="K21" s="28">
        <f t="shared" si="3"/>
        <v>-1.538461538461533</v>
      </c>
      <c r="L21" s="28">
        <f t="shared" si="4"/>
        <v>5.985715905226163</v>
      </c>
    </row>
    <row r="22" spans="1:12" s="1" customFormat="1" ht="15" customHeight="1">
      <c r="A22" s="23"/>
      <c r="B22" s="75" t="s">
        <v>67</v>
      </c>
      <c r="C22" s="76"/>
      <c r="D22" s="25">
        <f t="shared" si="0"/>
        <v>226458</v>
      </c>
      <c r="E22" s="26">
        <f>Sheet3!E21</f>
        <v>1594</v>
      </c>
      <c r="F22" s="26">
        <f>Sheet3!F21</f>
        <v>224864</v>
      </c>
      <c r="G22" s="25">
        <f t="shared" si="1"/>
        <v>204861</v>
      </c>
      <c r="H22" s="26">
        <f>Sheet3!H21</f>
        <v>1419</v>
      </c>
      <c r="I22" s="26">
        <f>Sheet3!I21</f>
        <v>203442</v>
      </c>
      <c r="J22" s="27">
        <f t="shared" si="2"/>
        <v>10.542270124621078</v>
      </c>
      <c r="K22" s="28">
        <f t="shared" si="3"/>
        <v>12.332628611698372</v>
      </c>
      <c r="L22" s="28">
        <f t="shared" si="4"/>
        <v>10.529782444136405</v>
      </c>
    </row>
    <row r="23" spans="1:12" s="1" customFormat="1" ht="15" customHeight="1">
      <c r="A23" s="23"/>
      <c r="B23" s="75" t="s">
        <v>12</v>
      </c>
      <c r="C23" s="76"/>
      <c r="D23" s="25">
        <f t="shared" si="0"/>
        <v>1717</v>
      </c>
      <c r="E23" s="26">
        <f>Sheet3!E22</f>
        <v>2</v>
      </c>
      <c r="F23" s="26">
        <f>Sheet3!F22</f>
        <v>1715</v>
      </c>
      <c r="G23" s="25">
        <f t="shared" si="1"/>
        <v>1352</v>
      </c>
      <c r="H23" s="26">
        <f>Sheet3!H22</f>
        <v>8</v>
      </c>
      <c r="I23" s="26">
        <f>Sheet3!I22</f>
        <v>1344</v>
      </c>
      <c r="J23" s="27">
        <f t="shared" si="2"/>
        <v>26.99704142011834</v>
      </c>
      <c r="K23" s="28">
        <f t="shared" si="3"/>
        <v>-75</v>
      </c>
      <c r="L23" s="28">
        <f t="shared" si="4"/>
        <v>27.604166666666675</v>
      </c>
    </row>
    <row r="24" spans="1:12" s="1" customFormat="1" ht="15" customHeight="1">
      <c r="A24" s="23"/>
      <c r="B24" s="75" t="s">
        <v>13</v>
      </c>
      <c r="C24" s="76"/>
      <c r="D24" s="25">
        <f t="shared" si="0"/>
        <v>2029</v>
      </c>
      <c r="E24" s="26">
        <f>Sheet3!E23</f>
        <v>148</v>
      </c>
      <c r="F24" s="26">
        <f>Sheet3!F23</f>
        <v>1881</v>
      </c>
      <c r="G24" s="25">
        <f t="shared" si="1"/>
        <v>1724</v>
      </c>
      <c r="H24" s="26">
        <f>Sheet3!H23</f>
        <v>66</v>
      </c>
      <c r="I24" s="26">
        <f>Sheet3!I23</f>
        <v>1658</v>
      </c>
      <c r="J24" s="27">
        <f t="shared" si="2"/>
        <v>17.691415313225068</v>
      </c>
      <c r="K24" s="28">
        <f t="shared" si="3"/>
        <v>124.24242424242422</v>
      </c>
      <c r="L24" s="28">
        <f t="shared" si="4"/>
        <v>13.449939686369117</v>
      </c>
    </row>
    <row r="25" spans="1:12" s="1" customFormat="1" ht="15" customHeight="1">
      <c r="A25" s="23"/>
      <c r="B25" s="75" t="s">
        <v>14</v>
      </c>
      <c r="C25" s="76"/>
      <c r="D25" s="25">
        <f t="shared" si="0"/>
        <v>631</v>
      </c>
      <c r="E25" s="26">
        <f>Sheet3!E24</f>
        <v>55</v>
      </c>
      <c r="F25" s="26">
        <f>Sheet3!F24</f>
        <v>576</v>
      </c>
      <c r="G25" s="25">
        <f t="shared" si="1"/>
        <v>632</v>
      </c>
      <c r="H25" s="26">
        <f>Sheet3!H24</f>
        <v>60</v>
      </c>
      <c r="I25" s="26">
        <f>Sheet3!I24</f>
        <v>572</v>
      </c>
      <c r="J25" s="27">
        <f t="shared" si="2"/>
        <v>-0.15822784810126667</v>
      </c>
      <c r="K25" s="28">
        <f t="shared" si="3"/>
        <v>-8.333333333333337</v>
      </c>
      <c r="L25" s="28">
        <f t="shared" si="4"/>
        <v>0.6993006993007089</v>
      </c>
    </row>
    <row r="26" spans="1:12" s="1" customFormat="1" ht="15" customHeight="1">
      <c r="A26" s="38"/>
      <c r="B26" s="77" t="s">
        <v>55</v>
      </c>
      <c r="C26" s="78"/>
      <c r="D26" s="33">
        <f t="shared" si="0"/>
        <v>4865</v>
      </c>
      <c r="E26" s="26">
        <f>Sheet3!E25</f>
        <v>113</v>
      </c>
      <c r="F26" s="26">
        <f>Sheet3!F25</f>
        <v>4752</v>
      </c>
      <c r="G26" s="33">
        <f t="shared" si="1"/>
        <v>4291</v>
      </c>
      <c r="H26" s="26">
        <f>Sheet3!H25</f>
        <v>101</v>
      </c>
      <c r="I26" s="26">
        <f>Sheet3!I25</f>
        <v>4190</v>
      </c>
      <c r="J26" s="34">
        <f t="shared" si="2"/>
        <v>13.376835236541606</v>
      </c>
      <c r="K26" s="35">
        <f t="shared" si="3"/>
        <v>11.881188118811892</v>
      </c>
      <c r="L26" s="35">
        <f t="shared" si="4"/>
        <v>13.412887828162301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138934</v>
      </c>
      <c r="E27" s="18">
        <f>Sheet3!E40</f>
        <v>204</v>
      </c>
      <c r="F27" s="18">
        <f>Sheet3!F40</f>
        <v>138730</v>
      </c>
      <c r="G27" s="17">
        <f t="shared" si="1"/>
        <v>123632</v>
      </c>
      <c r="H27" s="18">
        <f>Sheet3!H40</f>
        <v>216</v>
      </c>
      <c r="I27" s="18">
        <f>Sheet3!I40</f>
        <v>123416</v>
      </c>
      <c r="J27" s="19">
        <f t="shared" si="2"/>
        <v>12.377054484275906</v>
      </c>
      <c r="K27" s="20">
        <f t="shared" si="3"/>
        <v>-5.555555555555558</v>
      </c>
      <c r="L27" s="20">
        <f t="shared" si="4"/>
        <v>12.408439748492906</v>
      </c>
    </row>
    <row r="28" spans="1:12" s="1" customFormat="1" ht="15" customHeight="1">
      <c r="A28" s="23"/>
      <c r="B28" s="75" t="s">
        <v>17</v>
      </c>
      <c r="C28" s="76"/>
      <c r="D28" s="25">
        <f t="shared" si="0"/>
        <v>3008</v>
      </c>
      <c r="E28" s="26">
        <f>Sheet3!E27</f>
        <v>8</v>
      </c>
      <c r="F28" s="26">
        <f>Sheet3!F27</f>
        <v>3000</v>
      </c>
      <c r="G28" s="25">
        <f t="shared" si="1"/>
        <v>2496</v>
      </c>
      <c r="H28" s="26">
        <f>Sheet3!H27</f>
        <v>8</v>
      </c>
      <c r="I28" s="26">
        <f>Sheet3!I27</f>
        <v>2488</v>
      </c>
      <c r="J28" s="27">
        <f t="shared" si="2"/>
        <v>20.512820512820507</v>
      </c>
      <c r="K28" s="28">
        <f t="shared" si="3"/>
        <v>0</v>
      </c>
      <c r="L28" s="28">
        <f t="shared" si="4"/>
        <v>20.578778135048225</v>
      </c>
    </row>
    <row r="29" spans="1:12" s="1" customFormat="1" ht="15" customHeight="1">
      <c r="A29" s="23"/>
      <c r="B29" s="75" t="s">
        <v>18</v>
      </c>
      <c r="C29" s="76"/>
      <c r="D29" s="25">
        <f t="shared" si="0"/>
        <v>19358</v>
      </c>
      <c r="E29" s="26">
        <f>Sheet3!E28</f>
        <v>33</v>
      </c>
      <c r="F29" s="26">
        <f>Sheet3!F28</f>
        <v>19325</v>
      </c>
      <c r="G29" s="25">
        <f t="shared" si="1"/>
        <v>17464</v>
      </c>
      <c r="H29" s="26">
        <f>Sheet3!H28</f>
        <v>32</v>
      </c>
      <c r="I29" s="26">
        <f>Sheet3!I28</f>
        <v>17432</v>
      </c>
      <c r="J29" s="27">
        <f t="shared" si="2"/>
        <v>10.845167201099404</v>
      </c>
      <c r="K29" s="28">
        <f t="shared" si="3"/>
        <v>3.125</v>
      </c>
      <c r="L29" s="28">
        <f t="shared" si="4"/>
        <v>10.859339146397428</v>
      </c>
    </row>
    <row r="30" spans="1:12" s="1" customFormat="1" ht="15" customHeight="1">
      <c r="A30" s="23"/>
      <c r="B30" s="75" t="s">
        <v>19</v>
      </c>
      <c r="C30" s="76"/>
      <c r="D30" s="25">
        <f t="shared" si="0"/>
        <v>30490</v>
      </c>
      <c r="E30" s="26">
        <f>Sheet3!E29</f>
        <v>53</v>
      </c>
      <c r="F30" s="26">
        <f>Sheet3!F29</f>
        <v>30437</v>
      </c>
      <c r="G30" s="25">
        <f t="shared" si="1"/>
        <v>25685</v>
      </c>
      <c r="H30" s="26">
        <f>Sheet3!H29</f>
        <v>52</v>
      </c>
      <c r="I30" s="26">
        <f>Sheet3!I29</f>
        <v>25633</v>
      </c>
      <c r="J30" s="27">
        <f t="shared" si="2"/>
        <v>18.70741678022192</v>
      </c>
      <c r="K30" s="28">
        <f t="shared" si="3"/>
        <v>1.9230769230769162</v>
      </c>
      <c r="L30" s="28">
        <f t="shared" si="4"/>
        <v>18.741466078882695</v>
      </c>
    </row>
    <row r="31" spans="1:12" s="1" customFormat="1" ht="15" customHeight="1">
      <c r="A31" s="23"/>
      <c r="B31" s="75" t="s">
        <v>20</v>
      </c>
      <c r="C31" s="76"/>
      <c r="D31" s="25">
        <f t="shared" si="0"/>
        <v>7419</v>
      </c>
      <c r="E31" s="26">
        <f>Sheet3!E30</f>
        <v>3</v>
      </c>
      <c r="F31" s="26">
        <f>Sheet3!F30</f>
        <v>7416</v>
      </c>
      <c r="G31" s="25">
        <f t="shared" si="1"/>
        <v>7058</v>
      </c>
      <c r="H31" s="26">
        <f>Sheet3!H30</f>
        <v>2</v>
      </c>
      <c r="I31" s="26">
        <f>Sheet3!I30</f>
        <v>7056</v>
      </c>
      <c r="J31" s="27">
        <f t="shared" si="2"/>
        <v>5.114763389062049</v>
      </c>
      <c r="K31" s="28">
        <f t="shared" si="3"/>
        <v>50</v>
      </c>
      <c r="L31" s="28">
        <f t="shared" si="4"/>
        <v>5.102040816326525</v>
      </c>
    </row>
    <row r="32" spans="1:12" s="1" customFormat="1" ht="15" customHeight="1">
      <c r="A32" s="23"/>
      <c r="B32" s="75" t="s">
        <v>21</v>
      </c>
      <c r="C32" s="76"/>
      <c r="D32" s="25">
        <f t="shared" si="0"/>
        <v>10340</v>
      </c>
      <c r="E32" s="26">
        <f>Sheet3!E31</f>
        <v>10</v>
      </c>
      <c r="F32" s="26">
        <f>Sheet3!F31</f>
        <v>10330</v>
      </c>
      <c r="G32" s="25">
        <f t="shared" si="1"/>
        <v>8993</v>
      </c>
      <c r="H32" s="26">
        <f>Sheet3!H31</f>
        <v>9</v>
      </c>
      <c r="I32" s="26">
        <f>Sheet3!I31</f>
        <v>8984</v>
      </c>
      <c r="J32" s="27">
        <f t="shared" si="2"/>
        <v>14.978316468364294</v>
      </c>
      <c r="K32" s="28">
        <f t="shared" si="3"/>
        <v>11.111111111111116</v>
      </c>
      <c r="L32" s="28">
        <f t="shared" si="4"/>
        <v>14.98219056099732</v>
      </c>
    </row>
    <row r="33" spans="1:12" s="1" customFormat="1" ht="15" customHeight="1">
      <c r="A33" s="23"/>
      <c r="B33" s="75" t="s">
        <v>44</v>
      </c>
      <c r="C33" s="76"/>
      <c r="D33" s="25">
        <f t="shared" si="0"/>
        <v>4889</v>
      </c>
      <c r="E33" s="26">
        <f>Sheet3!E32</f>
        <v>21</v>
      </c>
      <c r="F33" s="26">
        <f>Sheet3!F32</f>
        <v>4868</v>
      </c>
      <c r="G33" s="25">
        <f t="shared" si="1"/>
        <v>4131</v>
      </c>
      <c r="H33" s="26">
        <f>Sheet3!H32</f>
        <v>25</v>
      </c>
      <c r="I33" s="26">
        <f>Sheet3!I32</f>
        <v>4106</v>
      </c>
      <c r="J33" s="27">
        <f t="shared" si="2"/>
        <v>18.349068022270632</v>
      </c>
      <c r="K33" s="28">
        <f t="shared" si="3"/>
        <v>-16.000000000000004</v>
      </c>
      <c r="L33" s="28">
        <f t="shared" si="4"/>
        <v>18.558207501217726</v>
      </c>
    </row>
    <row r="34" spans="1:12" s="1" customFormat="1" ht="15" customHeight="1">
      <c r="A34" s="23"/>
      <c r="B34" s="75" t="s">
        <v>22</v>
      </c>
      <c r="C34" s="76"/>
      <c r="D34" s="25">
        <f t="shared" si="0"/>
        <v>4618</v>
      </c>
      <c r="E34" s="26">
        <f>Sheet3!E33</f>
        <v>18</v>
      </c>
      <c r="F34" s="26">
        <f>Sheet3!F33</f>
        <v>4600</v>
      </c>
      <c r="G34" s="25">
        <f t="shared" si="1"/>
        <v>4084</v>
      </c>
      <c r="H34" s="26">
        <f>Sheet3!H33</f>
        <v>13</v>
      </c>
      <c r="I34" s="26">
        <f>Sheet3!I33</f>
        <v>4071</v>
      </c>
      <c r="J34" s="27">
        <f t="shared" si="2"/>
        <v>13.075416258570026</v>
      </c>
      <c r="K34" s="28">
        <f t="shared" si="3"/>
        <v>38.46153846153846</v>
      </c>
      <c r="L34" s="28">
        <f t="shared" si="4"/>
        <v>12.994350282485879</v>
      </c>
    </row>
    <row r="35" spans="1:12" s="1" customFormat="1" ht="15" customHeight="1">
      <c r="A35" s="23"/>
      <c r="B35" s="75" t="s">
        <v>64</v>
      </c>
      <c r="C35" s="76"/>
      <c r="D35" s="25">
        <f t="shared" si="0"/>
        <v>27466</v>
      </c>
      <c r="E35" s="26">
        <f>Sheet3!E34</f>
        <v>36</v>
      </c>
      <c r="F35" s="26">
        <f>Sheet3!F34</f>
        <v>27430</v>
      </c>
      <c r="G35" s="25">
        <f t="shared" si="1"/>
        <v>25996</v>
      </c>
      <c r="H35" s="26">
        <f>Sheet3!H34</f>
        <v>46</v>
      </c>
      <c r="I35" s="26">
        <f>Sheet3!I34</f>
        <v>25950</v>
      </c>
      <c r="J35" s="27">
        <f t="shared" si="2"/>
        <v>5.654716110170788</v>
      </c>
      <c r="K35" s="28">
        <f t="shared" si="3"/>
        <v>-21.739130434782606</v>
      </c>
      <c r="L35" s="28">
        <f t="shared" si="4"/>
        <v>5.703275529865115</v>
      </c>
    </row>
    <row r="36" spans="1:12" s="1" customFormat="1" ht="15" customHeight="1">
      <c r="A36" s="23"/>
      <c r="B36" s="75" t="s">
        <v>23</v>
      </c>
      <c r="C36" s="76"/>
      <c r="D36" s="25">
        <f t="shared" si="0"/>
        <v>3166</v>
      </c>
      <c r="E36" s="26">
        <f>Sheet3!E35</f>
        <v>5</v>
      </c>
      <c r="F36" s="26">
        <f>Sheet3!F35</f>
        <v>3161</v>
      </c>
      <c r="G36" s="25">
        <f t="shared" si="1"/>
        <v>2894</v>
      </c>
      <c r="H36" s="26">
        <f>Sheet3!H35</f>
        <v>9</v>
      </c>
      <c r="I36" s="26">
        <f>Sheet3!I35</f>
        <v>2885</v>
      </c>
      <c r="J36" s="27">
        <f t="shared" si="2"/>
        <v>9.398756046993784</v>
      </c>
      <c r="K36" s="28">
        <f t="shared" si="3"/>
        <v>-44.44444444444444</v>
      </c>
      <c r="L36" s="28">
        <f t="shared" si="4"/>
        <v>9.566724436741758</v>
      </c>
    </row>
    <row r="37" spans="1:12" s="1" customFormat="1" ht="15" customHeight="1">
      <c r="A37" s="23"/>
      <c r="B37" s="75" t="s">
        <v>24</v>
      </c>
      <c r="C37" s="76"/>
      <c r="D37" s="25">
        <f t="shared" si="0"/>
        <v>763</v>
      </c>
      <c r="E37" s="26">
        <f>Sheet3!E36</f>
        <v>0</v>
      </c>
      <c r="F37" s="26">
        <f>Sheet3!F36</f>
        <v>763</v>
      </c>
      <c r="G37" s="25">
        <f t="shared" si="1"/>
        <v>683</v>
      </c>
      <c r="H37" s="26">
        <f>Sheet3!H36</f>
        <v>0</v>
      </c>
      <c r="I37" s="26">
        <f>Sheet3!I36</f>
        <v>683</v>
      </c>
      <c r="J37" s="27">
        <f t="shared" si="2"/>
        <v>11.71303074670571</v>
      </c>
      <c r="K37" s="28" t="str">
        <f t="shared" si="3"/>
        <v>-</v>
      </c>
      <c r="L37" s="28">
        <f t="shared" si="4"/>
        <v>11.71303074670571</v>
      </c>
    </row>
    <row r="38" spans="1:12" s="1" customFormat="1" ht="15" customHeight="1">
      <c r="A38" s="41"/>
      <c r="B38" s="75" t="s">
        <v>25</v>
      </c>
      <c r="C38" s="76"/>
      <c r="D38" s="25">
        <f t="shared" si="0"/>
        <v>3885</v>
      </c>
      <c r="E38" s="26">
        <f>Sheet3!E37</f>
        <v>3</v>
      </c>
      <c r="F38" s="26">
        <f>Sheet3!F37</f>
        <v>3882</v>
      </c>
      <c r="G38" s="25">
        <f t="shared" si="1"/>
        <v>3753</v>
      </c>
      <c r="H38" s="26">
        <f>Sheet3!H37</f>
        <v>2</v>
      </c>
      <c r="I38" s="26">
        <f>Sheet3!I37</f>
        <v>3751</v>
      </c>
      <c r="J38" s="27">
        <f t="shared" si="2"/>
        <v>3.5171862509991936</v>
      </c>
      <c r="K38" s="28">
        <f t="shared" si="3"/>
        <v>50</v>
      </c>
      <c r="L38" s="28">
        <f t="shared" si="4"/>
        <v>3.4924020261263733</v>
      </c>
    </row>
    <row r="39" spans="1:12" s="1" customFormat="1" ht="15" customHeight="1">
      <c r="A39" s="41"/>
      <c r="B39" s="75" t="s">
        <v>70</v>
      </c>
      <c r="C39" s="76"/>
      <c r="D39" s="25">
        <f>E39+F39</f>
        <v>3476</v>
      </c>
      <c r="E39" s="26">
        <f>Sheet3!E38</f>
        <v>0</v>
      </c>
      <c r="F39" s="26">
        <f>Sheet3!F38</f>
        <v>3476</v>
      </c>
      <c r="G39" s="25">
        <f>H39+I39</f>
        <v>2888</v>
      </c>
      <c r="H39" s="26">
        <f>Sheet3!H38</f>
        <v>3</v>
      </c>
      <c r="I39" s="26">
        <f>Sheet3!I38</f>
        <v>2885</v>
      </c>
      <c r="J39" s="27">
        <f>IF(G39=0,"-",((D39/G39)-1)*100)</f>
        <v>20.360110803324094</v>
      </c>
      <c r="K39" s="28">
        <f>IF(H39=0,"-",((E39/H39)-1)*100)</f>
        <v>-100</v>
      </c>
      <c r="L39" s="28">
        <f>IF(I39=0,"-",((F39/I39)-1)*100)</f>
        <v>20.48526863084923</v>
      </c>
    </row>
    <row r="40" spans="1:12" s="1" customFormat="1" ht="15" customHeight="1">
      <c r="A40" s="42"/>
      <c r="B40" s="77" t="s">
        <v>57</v>
      </c>
      <c r="C40" s="78"/>
      <c r="D40" s="33">
        <f t="shared" si="0"/>
        <v>20056</v>
      </c>
      <c r="E40" s="26">
        <f>Sheet3!E39</f>
        <v>14</v>
      </c>
      <c r="F40" s="26">
        <f>Sheet3!F39</f>
        <v>20042</v>
      </c>
      <c r="G40" s="33">
        <f t="shared" si="1"/>
        <v>17507</v>
      </c>
      <c r="H40" s="26">
        <f>Sheet3!H39</f>
        <v>15</v>
      </c>
      <c r="I40" s="26">
        <f>Sheet3!I39</f>
        <v>17492</v>
      </c>
      <c r="J40" s="34">
        <f t="shared" si="2"/>
        <v>14.559890329582448</v>
      </c>
      <c r="K40" s="35">
        <f t="shared" si="3"/>
        <v>-6.666666666666665</v>
      </c>
      <c r="L40" s="35">
        <f t="shared" si="4"/>
        <v>14.57809284244227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45428</v>
      </c>
      <c r="E41" s="18">
        <f>Sheet3!E44</f>
        <v>171</v>
      </c>
      <c r="F41" s="18">
        <f>Sheet3!F44</f>
        <v>45257</v>
      </c>
      <c r="G41" s="17">
        <f t="shared" si="1"/>
        <v>41070</v>
      </c>
      <c r="H41" s="18">
        <f>Sheet3!H44</f>
        <v>149</v>
      </c>
      <c r="I41" s="18">
        <f>Sheet3!I44</f>
        <v>40921</v>
      </c>
      <c r="J41" s="19">
        <f t="shared" si="2"/>
        <v>10.611151692232767</v>
      </c>
      <c r="K41" s="20">
        <f t="shared" si="3"/>
        <v>14.76510067114094</v>
      </c>
      <c r="L41" s="20">
        <f t="shared" si="4"/>
        <v>10.596026490066235</v>
      </c>
    </row>
    <row r="42" spans="1:12" s="1" customFormat="1" ht="15" customHeight="1">
      <c r="A42" s="23"/>
      <c r="B42" s="75" t="s">
        <v>28</v>
      </c>
      <c r="C42" s="76"/>
      <c r="D42" s="25">
        <f t="shared" si="0"/>
        <v>37966</v>
      </c>
      <c r="E42" s="26">
        <f>Sheet3!E41</f>
        <v>142</v>
      </c>
      <c r="F42" s="26">
        <f>Sheet3!F41</f>
        <v>37824</v>
      </c>
      <c r="G42" s="25">
        <f t="shared" si="1"/>
        <v>34731</v>
      </c>
      <c r="H42" s="26">
        <f>Sheet3!H41</f>
        <v>120</v>
      </c>
      <c r="I42" s="26">
        <f>Sheet3!I41</f>
        <v>34611</v>
      </c>
      <c r="J42" s="27">
        <f t="shared" si="2"/>
        <v>9.314445308226071</v>
      </c>
      <c r="K42" s="28">
        <f t="shared" si="3"/>
        <v>18.333333333333336</v>
      </c>
      <c r="L42" s="28">
        <f t="shared" si="4"/>
        <v>9.283175868943406</v>
      </c>
    </row>
    <row r="43" spans="1:12" s="1" customFormat="1" ht="15" customHeight="1">
      <c r="A43" s="23"/>
      <c r="B43" s="75" t="s">
        <v>29</v>
      </c>
      <c r="C43" s="76"/>
      <c r="D43" s="25">
        <f t="shared" si="0"/>
        <v>6164</v>
      </c>
      <c r="E43" s="26">
        <f>Sheet3!E42</f>
        <v>20</v>
      </c>
      <c r="F43" s="26">
        <f>Sheet3!F42</f>
        <v>6144</v>
      </c>
      <c r="G43" s="25">
        <f t="shared" si="1"/>
        <v>5511</v>
      </c>
      <c r="H43" s="26">
        <f>Sheet3!H42</f>
        <v>17</v>
      </c>
      <c r="I43" s="26">
        <f>Sheet3!I42</f>
        <v>5494</v>
      </c>
      <c r="J43" s="27">
        <f t="shared" si="2"/>
        <v>11.849029214298668</v>
      </c>
      <c r="K43" s="28">
        <f t="shared" si="3"/>
        <v>17.647058823529417</v>
      </c>
      <c r="L43" s="28">
        <f t="shared" si="4"/>
        <v>11.83108846013834</v>
      </c>
    </row>
    <row r="44" spans="1:12" s="1" customFormat="1" ht="15" customHeight="1">
      <c r="A44" s="43"/>
      <c r="B44" s="77" t="s">
        <v>59</v>
      </c>
      <c r="C44" s="78"/>
      <c r="D44" s="33">
        <f t="shared" si="0"/>
        <v>1298</v>
      </c>
      <c r="E44" s="26">
        <f>Sheet3!E43</f>
        <v>9</v>
      </c>
      <c r="F44" s="26">
        <f>Sheet3!F43</f>
        <v>1289</v>
      </c>
      <c r="G44" s="33">
        <f t="shared" si="1"/>
        <v>828</v>
      </c>
      <c r="H44" s="26">
        <f>Sheet3!H43</f>
        <v>12</v>
      </c>
      <c r="I44" s="26">
        <f>Sheet3!I43</f>
        <v>816</v>
      </c>
      <c r="J44" s="34">
        <f t="shared" si="2"/>
        <v>56.7632850241546</v>
      </c>
      <c r="K44" s="35">
        <f t="shared" si="3"/>
        <v>-25</v>
      </c>
      <c r="L44" s="35">
        <f t="shared" si="4"/>
        <v>57.9656862745098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4481</v>
      </c>
      <c r="E45" s="18">
        <f>Sheet3!E47</f>
        <v>41</v>
      </c>
      <c r="F45" s="18">
        <f>Sheet3!F47</f>
        <v>4440</v>
      </c>
      <c r="G45" s="17">
        <f t="shared" si="1"/>
        <v>4332</v>
      </c>
      <c r="H45" s="18">
        <f>Sheet3!H47</f>
        <v>55</v>
      </c>
      <c r="I45" s="18">
        <f>Sheet3!I47</f>
        <v>4277</v>
      </c>
      <c r="J45" s="19">
        <f t="shared" si="2"/>
        <v>3.4395198522622294</v>
      </c>
      <c r="K45" s="20">
        <f t="shared" si="3"/>
        <v>-25.454545454545453</v>
      </c>
      <c r="L45" s="20">
        <f t="shared" si="4"/>
        <v>3.811082534486787</v>
      </c>
    </row>
    <row r="46" spans="1:12" s="1" customFormat="1" ht="15" customHeight="1">
      <c r="A46" s="23"/>
      <c r="B46" s="75" t="s">
        <v>32</v>
      </c>
      <c r="C46" s="76"/>
      <c r="D46" s="25">
        <f t="shared" si="0"/>
        <v>2335</v>
      </c>
      <c r="E46" s="26">
        <f>Sheet3!E45</f>
        <v>35</v>
      </c>
      <c r="F46" s="26">
        <f>Sheet3!F45</f>
        <v>2300</v>
      </c>
      <c r="G46" s="25">
        <f t="shared" si="1"/>
        <v>2039</v>
      </c>
      <c r="H46" s="26">
        <f>Sheet3!H45</f>
        <v>36</v>
      </c>
      <c r="I46" s="26">
        <f>Sheet3!I45</f>
        <v>2003</v>
      </c>
      <c r="J46" s="27">
        <f t="shared" si="2"/>
        <v>14.516920058852389</v>
      </c>
      <c r="K46" s="28">
        <f t="shared" si="3"/>
        <v>-2.777777777777779</v>
      </c>
      <c r="L46" s="28">
        <f t="shared" si="4"/>
        <v>14.827758362456311</v>
      </c>
    </row>
    <row r="47" spans="1:12" s="1" customFormat="1" ht="15" customHeight="1">
      <c r="A47" s="43"/>
      <c r="B47" s="77" t="s">
        <v>61</v>
      </c>
      <c r="C47" s="78"/>
      <c r="D47" s="33">
        <f t="shared" si="0"/>
        <v>2146</v>
      </c>
      <c r="E47" s="26">
        <f>Sheet3!E46</f>
        <v>6</v>
      </c>
      <c r="F47" s="26">
        <f>Sheet3!F46</f>
        <v>2140</v>
      </c>
      <c r="G47" s="33">
        <f t="shared" si="1"/>
        <v>2293</v>
      </c>
      <c r="H47" s="26">
        <f>Sheet3!H46</f>
        <v>19</v>
      </c>
      <c r="I47" s="26">
        <f>Sheet3!I46</f>
        <v>2274</v>
      </c>
      <c r="J47" s="34">
        <f t="shared" si="2"/>
        <v>-6.410815525512426</v>
      </c>
      <c r="K47" s="35">
        <f t="shared" si="3"/>
        <v>-68.42105263157895</v>
      </c>
      <c r="L47" s="35">
        <f t="shared" si="4"/>
        <v>-5.892700087950753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554</v>
      </c>
      <c r="E48" s="48">
        <f>Sheet3!E48</f>
        <v>268</v>
      </c>
      <c r="F48" s="48">
        <f>Sheet3!F48</f>
        <v>286</v>
      </c>
      <c r="G48" s="47">
        <f t="shared" si="1"/>
        <v>4718</v>
      </c>
      <c r="H48" s="48">
        <f>Sheet3!H48</f>
        <v>500</v>
      </c>
      <c r="I48" s="48">
        <f>Sheet3!I48</f>
        <v>4218</v>
      </c>
      <c r="J48" s="49">
        <f t="shared" si="2"/>
        <v>-88.25773632895294</v>
      </c>
      <c r="K48" s="50">
        <f t="shared" si="3"/>
        <v>-46.4</v>
      </c>
      <c r="L48" s="50">
        <f t="shared" si="4"/>
        <v>-93.21953532479849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4287937</v>
      </c>
      <c r="E49" s="54">
        <f>Sheet3!E49</f>
        <v>1678868</v>
      </c>
      <c r="F49" s="54">
        <f>Sheet3!F49</f>
        <v>2609069</v>
      </c>
      <c r="G49" s="47">
        <f t="shared" si="1"/>
        <v>4613703</v>
      </c>
      <c r="H49" s="54">
        <f>Sheet3!H49</f>
        <v>2393744</v>
      </c>
      <c r="I49" s="54">
        <f>Sheet3!I49</f>
        <v>2219959</v>
      </c>
      <c r="J49" s="49">
        <f t="shared" si="2"/>
        <v>-7.060835948911315</v>
      </c>
      <c r="K49" s="55">
        <f t="shared" si="3"/>
        <v>-29.864346396272957</v>
      </c>
      <c r="L49" s="55">
        <f t="shared" si="4"/>
        <v>17.52780118912105</v>
      </c>
    </row>
    <row r="50" spans="1:12" s="57" customFormat="1" ht="15" customHeight="1">
      <c r="A50" s="59" t="s">
        <v>71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81</v>
      </c>
      <c r="B51"/>
      <c r="C51"/>
      <c r="D51"/>
      <c r="E51"/>
      <c r="F51"/>
      <c r="G51"/>
      <c r="H51"/>
      <c r="I51"/>
      <c r="J51"/>
      <c r="K51"/>
      <c r="L51"/>
    </row>
  </sheetData>
  <sheetProtection/>
  <mergeCells count="36">
    <mergeCell ref="B9:C9"/>
    <mergeCell ref="B10:C10"/>
    <mergeCell ref="B26:C26"/>
    <mergeCell ref="B25:C25"/>
    <mergeCell ref="B40:C40"/>
    <mergeCell ref="B38:C38"/>
    <mergeCell ref="B35:C35"/>
    <mergeCell ref="B37:C37"/>
    <mergeCell ref="B36:C36"/>
    <mergeCell ref="B46:C46"/>
    <mergeCell ref="B39:C39"/>
    <mergeCell ref="B22:C22"/>
    <mergeCell ref="B23:C23"/>
    <mergeCell ref="B34:C34"/>
    <mergeCell ref="B43:C43"/>
    <mergeCell ref="B42:C42"/>
    <mergeCell ref="A1:L1"/>
    <mergeCell ref="A2:C3"/>
    <mergeCell ref="G2:I2"/>
    <mergeCell ref="J2:L2"/>
    <mergeCell ref="D2:F2"/>
    <mergeCell ref="B47:C47"/>
    <mergeCell ref="B30:C30"/>
    <mergeCell ref="B32:C32"/>
    <mergeCell ref="B33:C33"/>
    <mergeCell ref="B44:C44"/>
    <mergeCell ref="B5:C5"/>
    <mergeCell ref="B31:C31"/>
    <mergeCell ref="B19:C19"/>
    <mergeCell ref="B28:C28"/>
    <mergeCell ref="B6:C6"/>
    <mergeCell ref="B29:C29"/>
    <mergeCell ref="B7:C7"/>
    <mergeCell ref="B8:C8"/>
    <mergeCell ref="B24:C24"/>
    <mergeCell ref="B21:C21"/>
  </mergeCells>
  <printOptions horizontalCentered="1"/>
  <pageMargins left="0.3937007874015748" right="0.3937007874015748" top="0.29" bottom="0.1968503937007874" header="0.3937007874015748" footer="0.31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2017-06-13T08:18:28Z</cp:lastPrinted>
  <dcterms:created xsi:type="dcterms:W3CDTF">2000-09-20T06:55:14Z</dcterms:created>
  <dcterms:modified xsi:type="dcterms:W3CDTF">2017-06-13T08:18:29Z</dcterms:modified>
  <cp:category/>
  <cp:version/>
  <cp:contentType/>
  <cp:contentStatus/>
</cp:coreProperties>
</file>