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<sst xmlns="http://schemas.openxmlformats.org/spreadsheetml/2006/main" count="126" uniqueCount="83">
  <si>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</si>
  <si>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</si>
  <si>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</si>
  <si>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</si>
  <si>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</si>
  <si>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</si>
  <si>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</si>
  <si>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</si>
  <si>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</si>
  <si>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</si>
  <si>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</si>
  <si>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</si>
  <si>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</si>
  <si>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</si>
  <si>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</si>
  <si>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</si>
  <si>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</si>
  <si>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</si>
  <si>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</si>
  <si>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</si>
  <si>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</si>
  <si>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</si>
  <si>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</si>
  <si>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</si>
  <si>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</si>
  <si>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</si>
  <si>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</si>
  <si>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</si>
  <si>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</si>
  <si>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</si>
  <si>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</si>
  <si>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</si>
  <si>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</si>
  <si>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</si>
  <si>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</si>
  <si>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</si>
  <si>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</si>
  <si>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</si>
  <si>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</si>
  <si>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</si>
  <si>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</si>
  <si>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</si>
  <si>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</si>
  <si>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</si>
  <si>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</si>
  <si>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</si>
  <si>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</si>
  <si>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</si>
  <si>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</si>
  <si>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</si>
  <si>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</si>
  <si>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</si>
  <si>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</si>
  <si>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</si>
  <si>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</si>
  <si>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</si>
  <si>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</si>
  <si>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</si>
  <si>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</si>
  <si>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</si>
  <si>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</si>
  <si>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</si>
  <si>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</si>
  <si>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</si>
  <si>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</si>
  <si>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</si>
  <si>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</si>
  <si>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</si>
  <si>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</si>
  <si>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</si>
  <si>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</si>
  <si>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</si>
  <si>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106</t>
  </si>
  <si>
    <t>1</t>
  </si>
  <si>
    <t>January</t>
  </si>
  <si>
    <t>6</t>
  </si>
  <si>
    <t>June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</si>
  <si>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</si>
  <si>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</si>
  <si>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</si>
  <si>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</si>
  <si>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106年1-6月計181,077人次。</t>
  </si>
  <si>
    <t>註3: 資料來源:內政部移民署提供。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</si>
</sst>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8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106年1至6月來臺旅客人數及成長率－按居住地分
Table 1-3 Visitor Arrivals by Residence,
 January-June,2017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1" customFormat="1" ht="24" customHeight="1">
      <c r="A2" s="69" t="s">
        <v>68</v>
      </c>
      <c r="B2" s="69"/>
      <c r="C2" s="69"/>
      <c r="D2" s="70" t="str">
        <f>Sheet1!A1&amp;"年"&amp;Sheet1!A3&amp;"至"&amp;Sheet1!A5&amp;"月 "&amp;MID(Sheet1!A4,1,3)&amp;".-"&amp;MID(Sheet1!A6,1,3)&amp;"., "&amp;Sheet1!A1+1911</f>
        <v>106年1至6月 Jan.-Jun., 2017</v>
      </c>
      <c r="E2" s="70"/>
      <c r="F2" s="70"/>
      <c r="G2" s="70" t="str">
        <f>Sheet1!A1-1&amp;"年"&amp;Sheet1!A3&amp;"至"&amp;Sheet1!A5&amp;"月 "&amp;MID(Sheet1!A4,1,3)&amp;".-"&amp;MID(Sheet1!A6,1,3)&amp;".,"&amp;Sheet1!A1+1911-1</f>
        <v>105年1至6月 Jan.-Jun.,2016</v>
      </c>
      <c r="H2" s="71"/>
      <c r="I2" s="71"/>
      <c r="J2" s="72" t="s">
        <v>69</v>
      </c>
      <c r="K2" s="72"/>
      <c r="L2" s="72"/>
    </row>
    <row r="3" spans="1:12" s="1" customFormat="1" ht="48" customHeight="1">
      <c r="A3" s="69"/>
      <c r="B3" s="69"/>
      <c r="C3" s="69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74" t="s">
        <v>0</v>
      </c>
      <c r="B4" s="60" t="s">
        <v>45</v>
      </c>
      <c r="C4" s="61"/>
      <c r="D4" s="2">
        <f aca="true" t="shared" si="0" ref="D4:D49">E4+F4</f>
        <v>809495</v>
      </c>
      <c r="E4" s="2">
        <v>748841</v>
      </c>
      <c r="F4" s="3">
        <v>60654</v>
      </c>
      <c r="G4" s="2">
        <f aca="true" t="shared" si="1" ref="G4:G49">H4+I4</f>
        <v>752067</v>
      </c>
      <c r="H4" s="2">
        <v>695654</v>
      </c>
      <c r="I4" s="3">
        <v>56413</v>
      </c>
      <c r="J4" s="4">
        <f>IF(G4=0,"-",((D4/G4)-1)*100)</f>
        <v>7.636021790611736</v>
      </c>
      <c r="K4" s="4">
        <f>IF(H4=0,"-",((E4/H4)-1)*100)</f>
        <v>7.645611180270651</v>
      </c>
      <c r="L4" s="4">
        <f>IF(I4=0,"-",((F4/I4)-1)*100)</f>
        <v>7.517770726605577</v>
      </c>
    </row>
    <row r="5" spans="1:12" s="1" customFormat="1" ht="15" customHeight="1">
      <c r="A5" s="66"/>
      <c r="B5" s="60" t="s">
        <v>46</v>
      </c>
      <c r="C5" s="61"/>
      <c r="D5" s="2">
        <f t="shared" si="0"/>
        <v>1264716</v>
      </c>
      <c r="E5" s="2">
        <v>1246362</v>
      </c>
      <c r="F5" s="3">
        <v>18354</v>
      </c>
      <c r="G5" s="2">
        <f t="shared" si="1"/>
        <v>2109893</v>
      </c>
      <c r="H5" s="2">
        <v>2091261</v>
      </c>
      <c r="I5" s="3">
        <v>18632</v>
      </c>
      <c r="J5" s="4">
        <f aca="true" t="shared" si="2" ref="J5:J49">IF(G5=0,"-",((D5/G5)-1)*100)</f>
        <v>-40.05781335830775</v>
      </c>
      <c r="K5" s="4">
        <f aca="true" t="shared" si="3" ref="K5:K49">IF(H5=0,"-",((E5/H5)-1)*100)</f>
        <v>-40.40141330995988</v>
      </c>
      <c r="L5" s="4">
        <f aca="true" t="shared" si="4" ref="L5:L49">IF(I5=0,"-",((F5/I5)-1)*100)</f>
        <v>-1.4920566766852716</v>
      </c>
    </row>
    <row r="6" spans="1:12" s="1" customFormat="1" ht="15" customHeight="1">
      <c r="A6" s="66"/>
      <c r="B6" s="60" t="s">
        <v>6</v>
      </c>
      <c r="C6" s="61"/>
      <c r="D6" s="2">
        <f t="shared" si="0"/>
        <v>890199</v>
      </c>
      <c r="E6" s="2">
        <v>725</v>
      </c>
      <c r="F6" s="3">
        <v>889474</v>
      </c>
      <c r="G6" s="2">
        <f t="shared" si="1"/>
        <v>879873</v>
      </c>
      <c r="H6" s="2">
        <v>740</v>
      </c>
      <c r="I6" s="3">
        <v>879133</v>
      </c>
      <c r="J6" s="4">
        <f t="shared" si="2"/>
        <v>1.1735784596186072</v>
      </c>
      <c r="K6" s="4">
        <f t="shared" si="3"/>
        <v>-2.0270270270270285</v>
      </c>
      <c r="L6" s="4">
        <f t="shared" si="4"/>
        <v>1.1762725321424528</v>
      </c>
    </row>
    <row r="7" spans="1:12" s="1" customFormat="1" ht="15" customHeight="1">
      <c r="A7" s="66"/>
      <c r="B7" s="60" t="s">
        <v>77</v>
      </c>
      <c r="C7" s="61"/>
      <c r="D7" s="2">
        <f t="shared" si="0"/>
        <v>529639</v>
      </c>
      <c r="E7" s="2">
        <v>1750</v>
      </c>
      <c r="F7" s="3">
        <v>527889</v>
      </c>
      <c r="G7" s="2">
        <f t="shared" si="1"/>
        <v>406862</v>
      </c>
      <c r="H7" s="2">
        <v>1497</v>
      </c>
      <c r="I7" s="3">
        <v>405365</v>
      </c>
      <c r="J7" s="4">
        <f t="shared" si="2"/>
        <v>30.17657092576844</v>
      </c>
      <c r="K7" s="4">
        <f t="shared" si="3"/>
        <v>16.900467601870407</v>
      </c>
      <c r="L7" s="4">
        <f t="shared" si="4"/>
        <v>30.2255991513821</v>
      </c>
    </row>
    <row r="8" spans="1:12" s="1" customFormat="1" ht="15" customHeight="1">
      <c r="A8" s="66"/>
      <c r="B8" s="60" t="s">
        <v>7</v>
      </c>
      <c r="C8" s="61"/>
      <c r="D8" s="2">
        <f t="shared" si="0"/>
        <v>17409</v>
      </c>
      <c r="E8" s="2">
        <v>24</v>
      </c>
      <c r="F8" s="3">
        <v>17385</v>
      </c>
      <c r="G8" s="2">
        <f t="shared" si="1"/>
        <v>16502</v>
      </c>
      <c r="H8" s="2">
        <v>17</v>
      </c>
      <c r="I8" s="3">
        <v>16485</v>
      </c>
      <c r="J8" s="4">
        <f t="shared" si="2"/>
        <v>5.496303478366249</v>
      </c>
      <c r="K8" s="4">
        <f t="shared" si="3"/>
        <v>41.176470588235304</v>
      </c>
      <c r="L8" s="4">
        <f t="shared" si="4"/>
        <v>5.459508644222022</v>
      </c>
    </row>
    <row r="9" spans="1:12" s="1" customFormat="1" ht="15" customHeight="1">
      <c r="A9" s="66"/>
      <c r="B9" s="60" t="s">
        <v>8</v>
      </c>
      <c r="C9" s="61"/>
      <c r="D9" s="2">
        <f t="shared" si="0"/>
        <v>10171</v>
      </c>
      <c r="E9" s="2">
        <v>38</v>
      </c>
      <c r="F9" s="3">
        <v>10133</v>
      </c>
      <c r="G9" s="2">
        <f t="shared" si="1"/>
        <v>10065</v>
      </c>
      <c r="H9" s="2">
        <v>45</v>
      </c>
      <c r="I9" s="3">
        <v>10020</v>
      </c>
      <c r="J9" s="4">
        <f t="shared" si="2"/>
        <v>1.053154495777453</v>
      </c>
      <c r="K9" s="4">
        <f t="shared" si="3"/>
        <v>-15.555555555555555</v>
      </c>
      <c r="L9" s="4">
        <f t="shared" si="4"/>
        <v>1.1277445109780349</v>
      </c>
    </row>
    <row r="10" spans="1:12" s="1" customFormat="1" ht="15" customHeight="1">
      <c r="A10" s="66"/>
      <c r="B10" s="65" t="s">
        <v>1</v>
      </c>
      <c r="C10" s="56" t="s">
        <v>37</v>
      </c>
      <c r="D10" s="2">
        <f t="shared" si="0"/>
        <v>256703</v>
      </c>
      <c r="E10" s="2">
        <v>378</v>
      </c>
      <c r="F10" s="3">
        <v>256325</v>
      </c>
      <c r="G10" s="2">
        <f t="shared" si="1"/>
        <v>215354</v>
      </c>
      <c r="H10" s="2">
        <v>381</v>
      </c>
      <c r="I10" s="3">
        <v>214973</v>
      </c>
      <c r="J10" s="4">
        <f t="shared" si="2"/>
        <v>19.200479210973565</v>
      </c>
      <c r="K10" s="4">
        <f t="shared" si="3"/>
        <v>-0.7874015748031482</v>
      </c>
      <c r="L10" s="4">
        <f t="shared" si="4"/>
        <v>19.23590404376363</v>
      </c>
    </row>
    <row r="11" spans="1:12" s="1" customFormat="1" ht="15" customHeight="1">
      <c r="A11" s="66"/>
      <c r="B11" s="66"/>
      <c r="C11" s="6" t="s">
        <v>38</v>
      </c>
      <c r="D11" s="2">
        <f t="shared" si="0"/>
        <v>195442</v>
      </c>
      <c r="E11" s="2">
        <v>181</v>
      </c>
      <c r="F11" s="3">
        <v>195261</v>
      </c>
      <c r="G11" s="2">
        <f t="shared" si="1"/>
        <v>179485</v>
      </c>
      <c r="H11" s="2">
        <v>166</v>
      </c>
      <c r="I11" s="3">
        <v>179319</v>
      </c>
      <c r="J11" s="4">
        <f t="shared" si="2"/>
        <v>8.89043652672925</v>
      </c>
      <c r="K11" s="4">
        <f t="shared" si="3"/>
        <v>9.036144578313255</v>
      </c>
      <c r="L11" s="4">
        <f t="shared" si="4"/>
        <v>8.89030164120923</v>
      </c>
    </row>
    <row r="12" spans="1:12" s="1" customFormat="1" ht="15" customHeight="1">
      <c r="A12" s="66"/>
      <c r="B12" s="66"/>
      <c r="C12" s="6" t="s">
        <v>39</v>
      </c>
      <c r="D12" s="2">
        <f t="shared" si="0"/>
        <v>93902</v>
      </c>
      <c r="E12" s="2">
        <v>211</v>
      </c>
      <c r="F12" s="3">
        <v>93691</v>
      </c>
      <c r="G12" s="2">
        <f t="shared" si="1"/>
        <v>88119</v>
      </c>
      <c r="H12" s="2">
        <v>209</v>
      </c>
      <c r="I12" s="3">
        <v>87910</v>
      </c>
      <c r="J12" s="4">
        <f t="shared" si="2"/>
        <v>6.562716326785378</v>
      </c>
      <c r="K12" s="4">
        <f t="shared" si="3"/>
        <v>0.9569377990430672</v>
      </c>
      <c r="L12" s="4">
        <f t="shared" si="4"/>
        <v>6.576043681037436</v>
      </c>
    </row>
    <row r="13" spans="1:12" s="1" customFormat="1" ht="15" customHeight="1">
      <c r="A13" s="66"/>
      <c r="B13" s="66"/>
      <c r="C13" s="6" t="s">
        <v>40</v>
      </c>
      <c r="D13" s="2">
        <f t="shared" si="0"/>
        <v>143530</v>
      </c>
      <c r="E13" s="2">
        <v>1506</v>
      </c>
      <c r="F13" s="3">
        <v>142024</v>
      </c>
      <c r="G13" s="2">
        <f t="shared" si="1"/>
        <v>80714</v>
      </c>
      <c r="H13" s="2">
        <v>1197</v>
      </c>
      <c r="I13" s="3">
        <v>79517</v>
      </c>
      <c r="J13" s="4">
        <f t="shared" si="2"/>
        <v>77.82540823153357</v>
      </c>
      <c r="K13" s="4">
        <f t="shared" si="3"/>
        <v>25.814536340852136</v>
      </c>
      <c r="L13" s="4">
        <f t="shared" si="4"/>
        <v>78.60834790044898</v>
      </c>
    </row>
    <row r="14" spans="1:12" s="1" customFormat="1" ht="15" customHeight="1">
      <c r="A14" s="66"/>
      <c r="B14" s="66"/>
      <c r="C14" s="6" t="s">
        <v>41</v>
      </c>
      <c r="D14" s="2">
        <f t="shared" si="0"/>
        <v>149226</v>
      </c>
      <c r="E14" s="2">
        <v>254</v>
      </c>
      <c r="F14" s="3">
        <v>148972</v>
      </c>
      <c r="G14" s="2">
        <f t="shared" si="1"/>
        <v>81904</v>
      </c>
      <c r="H14" s="2">
        <v>341</v>
      </c>
      <c r="I14" s="3">
        <v>81563</v>
      </c>
      <c r="J14" s="4">
        <f t="shared" si="2"/>
        <v>82.1962297323696</v>
      </c>
      <c r="K14" s="4">
        <f t="shared" si="3"/>
        <v>-25.513196480938415</v>
      </c>
      <c r="L14" s="4">
        <f t="shared" si="4"/>
        <v>82.64654316295379</v>
      </c>
    </row>
    <row r="15" spans="1:12" s="1" customFormat="1" ht="15" customHeight="1">
      <c r="A15" s="66"/>
      <c r="B15" s="66"/>
      <c r="C15" s="6" t="s">
        <v>63</v>
      </c>
      <c r="D15" s="2">
        <f t="shared" si="0"/>
        <v>181104</v>
      </c>
      <c r="E15" s="2">
        <v>1647</v>
      </c>
      <c r="F15" s="3">
        <v>179457</v>
      </c>
      <c r="G15" s="2">
        <f t="shared" si="1"/>
        <v>84849</v>
      </c>
      <c r="H15" s="2">
        <v>1671</v>
      </c>
      <c r="I15" s="3">
        <v>83178</v>
      </c>
      <c r="J15" s="4">
        <f t="shared" si="2"/>
        <v>113.44270409786796</v>
      </c>
      <c r="K15" s="4">
        <f t="shared" si="3"/>
        <v>-1.4362657091561926</v>
      </c>
      <c r="L15" s="4">
        <f t="shared" si="4"/>
        <v>115.7505590420544</v>
      </c>
    </row>
    <row r="16" spans="1:12" s="1" customFormat="1" ht="15" customHeight="1">
      <c r="A16" s="66"/>
      <c r="B16" s="66"/>
      <c r="C16" s="6" t="s">
        <v>42</v>
      </c>
      <c r="D16" s="2">
        <f t="shared" si="0"/>
        <v>11637</v>
      </c>
      <c r="E16" s="2">
        <v>143</v>
      </c>
      <c r="F16" s="3">
        <v>11494</v>
      </c>
      <c r="G16" s="2">
        <f t="shared" si="1"/>
        <v>7472</v>
      </c>
      <c r="H16" s="2">
        <v>246</v>
      </c>
      <c r="I16" s="3">
        <v>7226</v>
      </c>
      <c r="J16" s="4">
        <f t="shared" si="2"/>
        <v>55.7414346895075</v>
      </c>
      <c r="K16" s="4">
        <f t="shared" si="3"/>
        <v>-41.86991869918699</v>
      </c>
      <c r="L16" s="4">
        <f t="shared" si="4"/>
        <v>59.06448934403543</v>
      </c>
    </row>
    <row r="17" spans="1:12" s="1" customFormat="1" ht="15" customHeight="1">
      <c r="A17" s="66"/>
      <c r="B17" s="67"/>
      <c r="C17" s="6" t="s">
        <v>43</v>
      </c>
      <c r="D17" s="2">
        <f t="shared" si="0"/>
        <v>1031544</v>
      </c>
      <c r="E17" s="2">
        <v>4320</v>
      </c>
      <c r="F17" s="3">
        <v>1027224</v>
      </c>
      <c r="G17" s="2">
        <f t="shared" si="1"/>
        <v>737897</v>
      </c>
      <c r="H17" s="2">
        <v>4211</v>
      </c>
      <c r="I17" s="3">
        <v>733686</v>
      </c>
      <c r="J17" s="4">
        <f t="shared" si="2"/>
        <v>39.79512045719118</v>
      </c>
      <c r="K17" s="4">
        <f t="shared" si="3"/>
        <v>2.588458798385185</v>
      </c>
      <c r="L17" s="4">
        <f t="shared" si="4"/>
        <v>40.00866855848415</v>
      </c>
    </row>
    <row r="18" spans="1:12" s="1" customFormat="1" ht="15" customHeight="1">
      <c r="A18" s="66"/>
      <c r="B18" s="60" t="s">
        <v>9</v>
      </c>
      <c r="C18" s="61"/>
      <c r="D18" s="2">
        <f t="shared" si="0"/>
        <v>5571</v>
      </c>
      <c r="E18" s="2">
        <v>23</v>
      </c>
      <c r="F18" s="3">
        <v>5548</v>
      </c>
      <c r="G18" s="2">
        <f t="shared" si="1"/>
        <v>5017</v>
      </c>
      <c r="H18" s="2">
        <v>25</v>
      </c>
      <c r="I18" s="3">
        <v>4992</v>
      </c>
      <c r="J18" s="4">
        <f t="shared" si="2"/>
        <v>11.04245565078732</v>
      </c>
      <c r="K18" s="4">
        <f t="shared" si="3"/>
        <v>-7.9999999999999964</v>
      </c>
      <c r="L18" s="4">
        <f t="shared" si="4"/>
        <v>11.137820512820507</v>
      </c>
    </row>
    <row r="19" spans="1:12" s="1" customFormat="1" ht="15" customHeight="1">
      <c r="A19" s="67"/>
      <c r="B19" s="60" t="s">
        <v>10</v>
      </c>
      <c r="C19" s="61"/>
      <c r="D19" s="2">
        <f t="shared" si="0"/>
        <v>4558744</v>
      </c>
      <c r="E19" s="2">
        <v>2002083</v>
      </c>
      <c r="F19" s="3">
        <v>2556661</v>
      </c>
      <c r="G19" s="2">
        <f t="shared" si="1"/>
        <v>4918176</v>
      </c>
      <c r="H19" s="2">
        <v>2793450</v>
      </c>
      <c r="I19" s="3">
        <v>2124726</v>
      </c>
      <c r="J19" s="4">
        <f t="shared" si="2"/>
        <v>-7.308237850780452</v>
      </c>
      <c r="K19" s="4">
        <f t="shared" si="3"/>
        <v>-28.32937765129141</v>
      </c>
      <c r="L19" s="4">
        <f t="shared" si="4"/>
        <v>20.328974183024062</v>
      </c>
    </row>
    <row r="20" spans="1:12" s="1" customFormat="1" ht="15" customHeight="1">
      <c r="A20" s="74" t="s">
        <v>2</v>
      </c>
      <c r="B20" s="60" t="s">
        <v>11</v>
      </c>
      <c r="C20" s="61"/>
      <c r="D20" s="2">
        <f t="shared" si="0"/>
        <v>54090</v>
      </c>
      <c r="E20" s="2">
        <v>159</v>
      </c>
      <c r="F20" s="3">
        <v>53931</v>
      </c>
      <c r="G20" s="2">
        <f t="shared" si="1"/>
        <v>50325</v>
      </c>
      <c r="H20" s="2">
        <v>159</v>
      </c>
      <c r="I20" s="3">
        <v>50166</v>
      </c>
      <c r="J20" s="4">
        <f t="shared" si="2"/>
        <v>7.481371087928457</v>
      </c>
      <c r="K20" s="4">
        <f t="shared" si="3"/>
        <v>0</v>
      </c>
      <c r="L20" s="4">
        <f t="shared" si="4"/>
        <v>7.505083124028222</v>
      </c>
    </row>
    <row r="21" spans="1:12" s="1" customFormat="1" ht="15" customHeight="1">
      <c r="A21" s="66"/>
      <c r="B21" s="60" t="s">
        <v>78</v>
      </c>
      <c r="C21" s="61"/>
      <c r="D21" s="2">
        <f t="shared" si="0"/>
        <v>278593</v>
      </c>
      <c r="E21" s="2">
        <v>1961</v>
      </c>
      <c r="F21" s="3">
        <v>276632</v>
      </c>
      <c r="G21" s="2">
        <f t="shared" si="1"/>
        <v>252269</v>
      </c>
      <c r="H21" s="2">
        <v>1827</v>
      </c>
      <c r="I21" s="3">
        <v>250442</v>
      </c>
      <c r="J21" s="4">
        <f t="shared" si="2"/>
        <v>10.434892911931314</v>
      </c>
      <c r="K21" s="4">
        <f t="shared" si="3"/>
        <v>7.334428024083195</v>
      </c>
      <c r="L21" s="4">
        <f t="shared" si="4"/>
        <v>10.457511120339236</v>
      </c>
    </row>
    <row r="22" spans="1:12" s="1" customFormat="1" ht="15" customHeight="1">
      <c r="A22" s="66"/>
      <c r="B22" s="60" t="s">
        <v>12</v>
      </c>
      <c r="C22" s="61"/>
      <c r="D22" s="2">
        <f t="shared" si="0"/>
        <v>2064</v>
      </c>
      <c r="E22" s="2">
        <v>3</v>
      </c>
      <c r="F22" s="3">
        <v>2061</v>
      </c>
      <c r="G22" s="2">
        <f t="shared" si="1"/>
        <v>1555</v>
      </c>
      <c r="H22" s="2">
        <v>9</v>
      </c>
      <c r="I22" s="3">
        <v>1546</v>
      </c>
      <c r="J22" s="4">
        <f t="shared" si="2"/>
        <v>32.7331189710611</v>
      </c>
      <c r="K22" s="4">
        <f t="shared" si="3"/>
        <v>-66.66666666666667</v>
      </c>
      <c r="L22" s="4">
        <f t="shared" si="4"/>
        <v>33.3117723156533</v>
      </c>
    </row>
    <row r="23" spans="1:12" s="1" customFormat="1" ht="15" customHeight="1">
      <c r="A23" s="66"/>
      <c r="B23" s="60" t="s">
        <v>13</v>
      </c>
      <c r="C23" s="61"/>
      <c r="D23" s="2">
        <f t="shared" si="0"/>
        <v>2380</v>
      </c>
      <c r="E23" s="2">
        <v>170</v>
      </c>
      <c r="F23" s="3">
        <v>2210</v>
      </c>
      <c r="G23" s="2">
        <f t="shared" si="1"/>
        <v>1975</v>
      </c>
      <c r="H23" s="2">
        <v>89</v>
      </c>
      <c r="I23" s="3">
        <v>1886</v>
      </c>
      <c r="J23" s="4">
        <f t="shared" si="2"/>
        <v>20.50632911392405</v>
      </c>
      <c r="K23" s="4">
        <f t="shared" si="3"/>
        <v>91.01123595505618</v>
      </c>
      <c r="L23" s="4">
        <f t="shared" si="4"/>
        <v>17.17921527041357</v>
      </c>
    </row>
    <row r="24" spans="1:12" s="1" customFormat="1" ht="15" customHeight="1">
      <c r="A24" s="66"/>
      <c r="B24" s="60" t="s">
        <v>14</v>
      </c>
      <c r="C24" s="61"/>
      <c r="D24" s="2">
        <f t="shared" si="0"/>
        <v>751</v>
      </c>
      <c r="E24" s="2">
        <v>59</v>
      </c>
      <c r="F24" s="3">
        <v>692</v>
      </c>
      <c r="G24" s="2">
        <f t="shared" si="1"/>
        <v>716</v>
      </c>
      <c r="H24" s="2">
        <v>63</v>
      </c>
      <c r="I24" s="3">
        <v>653</v>
      </c>
      <c r="J24" s="4">
        <f t="shared" si="2"/>
        <v>4.88826815642458</v>
      </c>
      <c r="K24" s="4">
        <f t="shared" si="3"/>
        <v>-6.349206349206349</v>
      </c>
      <c r="L24" s="4">
        <f t="shared" si="4"/>
        <v>5.97243491577335</v>
      </c>
    </row>
    <row r="25" spans="1:12" s="1" customFormat="1" ht="15" customHeight="1">
      <c r="A25" s="66"/>
      <c r="B25" s="60" t="s">
        <v>15</v>
      </c>
      <c r="C25" s="61"/>
      <c r="D25" s="2">
        <f t="shared" si="0"/>
        <v>5909</v>
      </c>
      <c r="E25" s="2">
        <v>126</v>
      </c>
      <c r="F25" s="3">
        <v>5783</v>
      </c>
      <c r="G25" s="2">
        <f t="shared" si="1"/>
        <v>5131</v>
      </c>
      <c r="H25" s="2">
        <v>120</v>
      </c>
      <c r="I25" s="3">
        <v>5011</v>
      </c>
      <c r="J25" s="4">
        <f t="shared" si="2"/>
        <v>15.162736308711743</v>
      </c>
      <c r="K25" s="4">
        <f t="shared" si="3"/>
        <v>5.000000000000004</v>
      </c>
      <c r="L25" s="4">
        <f t="shared" si="4"/>
        <v>15.406106565555788</v>
      </c>
    </row>
    <row r="26" spans="1:12" s="1" customFormat="1" ht="15" customHeight="1">
      <c r="A26" s="67"/>
      <c r="B26" s="60" t="s">
        <v>16</v>
      </c>
      <c r="C26" s="61"/>
      <c r="D26" s="2">
        <f t="shared" si="0"/>
        <v>343787</v>
      </c>
      <c r="E26" s="2">
        <v>2478</v>
      </c>
      <c r="F26" s="3">
        <v>341309</v>
      </c>
      <c r="G26" s="2">
        <f t="shared" si="1"/>
        <v>311971</v>
      </c>
      <c r="H26" s="2">
        <v>2267</v>
      </c>
      <c r="I26" s="3">
        <v>309704</v>
      </c>
      <c r="J26" s="4">
        <f t="shared" si="2"/>
        <v>10.19838382413749</v>
      </c>
      <c r="K26" s="4">
        <f t="shared" si="3"/>
        <v>9.307454786060877</v>
      </c>
      <c r="L26" s="4">
        <f t="shared" si="4"/>
        <v>10.204905328959256</v>
      </c>
    </row>
    <row r="27" spans="1:12" s="1" customFormat="1" ht="15" customHeight="1">
      <c r="A27" s="74" t="s">
        <v>3</v>
      </c>
      <c r="B27" s="60" t="s">
        <v>17</v>
      </c>
      <c r="C27" s="61"/>
      <c r="D27" s="2">
        <f t="shared" si="0"/>
        <v>3536</v>
      </c>
      <c r="E27" s="2">
        <v>10</v>
      </c>
      <c r="F27" s="3">
        <v>3526</v>
      </c>
      <c r="G27" s="2">
        <f t="shared" si="1"/>
        <v>2952</v>
      </c>
      <c r="H27" s="2">
        <v>13</v>
      </c>
      <c r="I27" s="3">
        <v>2939</v>
      </c>
      <c r="J27" s="4">
        <f t="shared" si="2"/>
        <v>19.783197831978327</v>
      </c>
      <c r="K27" s="4">
        <f t="shared" si="3"/>
        <v>-23.076923076923073</v>
      </c>
      <c r="L27" s="4">
        <f t="shared" si="4"/>
        <v>19.972779857094245</v>
      </c>
    </row>
    <row r="28" spans="1:12" s="1" customFormat="1" ht="15" customHeight="1">
      <c r="A28" s="66"/>
      <c r="B28" s="60" t="s">
        <v>18</v>
      </c>
      <c r="C28" s="61"/>
      <c r="D28" s="2">
        <f t="shared" si="0"/>
        <v>22441</v>
      </c>
      <c r="E28" s="2">
        <v>40</v>
      </c>
      <c r="F28" s="3">
        <v>22401</v>
      </c>
      <c r="G28" s="2">
        <f t="shared" si="1"/>
        <v>20373</v>
      </c>
      <c r="H28" s="2">
        <v>51</v>
      </c>
      <c r="I28" s="3">
        <v>20322</v>
      </c>
      <c r="J28" s="4">
        <f t="shared" si="2"/>
        <v>10.150689638246702</v>
      </c>
      <c r="K28" s="4">
        <f t="shared" si="3"/>
        <v>-21.568627450980394</v>
      </c>
      <c r="L28" s="4">
        <f t="shared" si="4"/>
        <v>10.230292294065535</v>
      </c>
    </row>
    <row r="29" spans="1:12" s="1" customFormat="1" ht="15" customHeight="1">
      <c r="A29" s="66"/>
      <c r="B29" s="60" t="s">
        <v>19</v>
      </c>
      <c r="C29" s="61"/>
      <c r="D29" s="2">
        <f t="shared" si="0"/>
        <v>34170</v>
      </c>
      <c r="E29" s="2">
        <v>60</v>
      </c>
      <c r="F29" s="3">
        <v>34110</v>
      </c>
      <c r="G29" s="2">
        <f t="shared" si="1"/>
        <v>29434</v>
      </c>
      <c r="H29" s="2">
        <v>56</v>
      </c>
      <c r="I29" s="3">
        <v>29378</v>
      </c>
      <c r="J29" s="4">
        <f t="shared" si="2"/>
        <v>16.090235781748994</v>
      </c>
      <c r="K29" s="4">
        <f t="shared" si="3"/>
        <v>7.14285714285714</v>
      </c>
      <c r="L29" s="4">
        <f t="shared" si="4"/>
        <v>16.10729117026346</v>
      </c>
    </row>
    <row r="30" spans="1:12" s="1" customFormat="1" ht="15" customHeight="1">
      <c r="A30" s="66"/>
      <c r="B30" s="60" t="s">
        <v>20</v>
      </c>
      <c r="C30" s="61"/>
      <c r="D30" s="2">
        <f t="shared" si="0"/>
        <v>8812</v>
      </c>
      <c r="E30" s="2">
        <v>5</v>
      </c>
      <c r="F30" s="3">
        <v>8807</v>
      </c>
      <c r="G30" s="2">
        <f t="shared" si="1"/>
        <v>8268</v>
      </c>
      <c r="H30" s="2">
        <v>4</v>
      </c>
      <c r="I30" s="3">
        <v>8264</v>
      </c>
      <c r="J30" s="4">
        <f t="shared" si="2"/>
        <v>6.579583938074496</v>
      </c>
      <c r="K30" s="4">
        <f t="shared" si="3"/>
        <v>25</v>
      </c>
      <c r="L30" s="4">
        <f t="shared" si="4"/>
        <v>6.570667957405618</v>
      </c>
    </row>
    <row r="31" spans="1:12" s="1" customFormat="1" ht="15" customHeight="1">
      <c r="A31" s="66"/>
      <c r="B31" s="60" t="s">
        <v>21</v>
      </c>
      <c r="C31" s="61"/>
      <c r="D31" s="2">
        <f t="shared" si="0"/>
        <v>11829</v>
      </c>
      <c r="E31" s="2">
        <v>13</v>
      </c>
      <c r="F31" s="3">
        <v>11816</v>
      </c>
      <c r="G31" s="2">
        <f t="shared" si="1"/>
        <v>10447</v>
      </c>
      <c r="H31" s="2">
        <v>10</v>
      </c>
      <c r="I31" s="3">
        <v>10437</v>
      </c>
      <c r="J31" s="4">
        <f t="shared" si="2"/>
        <v>13.228678089403667</v>
      </c>
      <c r="K31" s="4">
        <f t="shared" si="3"/>
        <v>30.000000000000004</v>
      </c>
      <c r="L31" s="4">
        <f t="shared" si="4"/>
        <v>13.212608987256868</v>
      </c>
    </row>
    <row r="32" spans="1:12" s="1" customFormat="1" ht="15" customHeight="1">
      <c r="A32" s="66"/>
      <c r="B32" s="60" t="s">
        <v>44</v>
      </c>
      <c r="C32" s="61"/>
      <c r="D32" s="2">
        <f t="shared" si="0"/>
        <v>5635</v>
      </c>
      <c r="E32" s="2">
        <v>23</v>
      </c>
      <c r="F32" s="3">
        <v>5612</v>
      </c>
      <c r="G32" s="2">
        <f t="shared" si="1"/>
        <v>4759</v>
      </c>
      <c r="H32" s="2">
        <v>25</v>
      </c>
      <c r="I32" s="3">
        <v>4734</v>
      </c>
      <c r="J32" s="4">
        <f t="shared" si="2"/>
        <v>18.40722840932969</v>
      </c>
      <c r="K32" s="4">
        <f t="shared" si="3"/>
        <v>-7.9999999999999964</v>
      </c>
      <c r="L32" s="4">
        <f t="shared" si="4"/>
        <v>18.546683565694977</v>
      </c>
    </row>
    <row r="33" spans="1:12" s="1" customFormat="1" ht="15" customHeight="1">
      <c r="A33" s="66"/>
      <c r="B33" s="60" t="s">
        <v>22</v>
      </c>
      <c r="C33" s="61"/>
      <c r="D33" s="2">
        <f t="shared" si="0"/>
        <v>5512</v>
      </c>
      <c r="E33" s="2">
        <v>21</v>
      </c>
      <c r="F33" s="3">
        <v>5491</v>
      </c>
      <c r="G33" s="2">
        <f t="shared" si="1"/>
        <v>4850</v>
      </c>
      <c r="H33" s="2">
        <v>21</v>
      </c>
      <c r="I33" s="3">
        <v>4829</v>
      </c>
      <c r="J33" s="4">
        <f t="shared" si="2"/>
        <v>13.649484536082479</v>
      </c>
      <c r="K33" s="4">
        <f t="shared" si="3"/>
        <v>0</v>
      </c>
      <c r="L33" s="4">
        <f t="shared" si="4"/>
        <v>13.70884241043695</v>
      </c>
    </row>
    <row r="34" spans="1:12" s="1" customFormat="1" ht="15" customHeight="1">
      <c r="A34" s="66"/>
      <c r="B34" s="60" t="s">
        <v>79</v>
      </c>
      <c r="C34" s="61"/>
      <c r="D34" s="2">
        <f t="shared" si="0"/>
        <v>32371</v>
      </c>
      <c r="E34" s="2">
        <v>50</v>
      </c>
      <c r="F34" s="3">
        <v>32321</v>
      </c>
      <c r="G34" s="2">
        <f t="shared" si="1"/>
        <v>30136</v>
      </c>
      <c r="H34" s="2">
        <v>51</v>
      </c>
      <c r="I34" s="3">
        <v>30085</v>
      </c>
      <c r="J34" s="4">
        <f t="shared" si="2"/>
        <v>7.416379081497215</v>
      </c>
      <c r="K34" s="4">
        <f t="shared" si="3"/>
        <v>-1.9607843137254943</v>
      </c>
      <c r="L34" s="4">
        <f t="shared" si="4"/>
        <v>7.432275220209417</v>
      </c>
    </row>
    <row r="35" spans="1:12" s="1" customFormat="1" ht="15" customHeight="1">
      <c r="A35" s="66"/>
      <c r="B35" s="60" t="s">
        <v>23</v>
      </c>
      <c r="C35" s="61"/>
      <c r="D35" s="2">
        <f t="shared" si="0"/>
        <v>3657</v>
      </c>
      <c r="E35" s="2">
        <v>5</v>
      </c>
      <c r="F35" s="3">
        <v>3652</v>
      </c>
      <c r="G35" s="2">
        <f t="shared" si="1"/>
        <v>3351</v>
      </c>
      <c r="H35" s="2">
        <v>9</v>
      </c>
      <c r="I35" s="3">
        <v>3342</v>
      </c>
      <c r="J35" s="4">
        <f t="shared" si="2"/>
        <v>9.131602506714408</v>
      </c>
      <c r="K35" s="4">
        <f t="shared" si="3"/>
        <v>-44.44444444444444</v>
      </c>
      <c r="L35" s="4">
        <f t="shared" si="4"/>
        <v>9.275882704967087</v>
      </c>
    </row>
    <row r="36" spans="1:12" s="1" customFormat="1" ht="15" customHeight="1">
      <c r="A36" s="66"/>
      <c r="B36" s="60" t="s">
        <v>24</v>
      </c>
      <c r="C36" s="61"/>
      <c r="D36" s="2">
        <f t="shared" si="0"/>
        <v>910</v>
      </c>
      <c r="E36" s="2">
        <v>0</v>
      </c>
      <c r="F36" s="3">
        <v>910</v>
      </c>
      <c r="G36" s="2">
        <f t="shared" si="1"/>
        <v>793</v>
      </c>
      <c r="H36" s="2">
        <v>0</v>
      </c>
      <c r="I36" s="3">
        <v>793</v>
      </c>
      <c r="J36" s="4">
        <f t="shared" si="2"/>
        <v>14.754098360655732</v>
      </c>
      <c r="K36" s="4" t="str">
        <f t="shared" si="3"/>
        <v>-</v>
      </c>
      <c r="L36" s="4">
        <f t="shared" si="4"/>
        <v>14.754098360655732</v>
      </c>
    </row>
    <row r="37" spans="1:12" s="1" customFormat="1" ht="15" customHeight="1">
      <c r="A37" s="66"/>
      <c r="B37" s="60" t="s">
        <v>25</v>
      </c>
      <c r="C37" s="61"/>
      <c r="D37" s="2">
        <f t="shared" si="0"/>
        <v>4589</v>
      </c>
      <c r="E37" s="2">
        <v>7</v>
      </c>
      <c r="F37" s="3">
        <v>4582</v>
      </c>
      <c r="G37" s="2">
        <f t="shared" si="1"/>
        <v>4432</v>
      </c>
      <c r="H37" s="2">
        <v>2</v>
      </c>
      <c r="I37" s="3">
        <v>4430</v>
      </c>
      <c r="J37" s="4">
        <f t="shared" si="2"/>
        <v>3.542418772563183</v>
      </c>
      <c r="K37" s="4">
        <f t="shared" si="3"/>
        <v>250</v>
      </c>
      <c r="L37" s="4">
        <f t="shared" si="4"/>
        <v>3.431151241534991</v>
      </c>
    </row>
    <row r="38" spans="1:12" s="1" customFormat="1" ht="15" customHeight="1">
      <c r="A38" s="66"/>
      <c r="B38" s="60" t="s">
        <v>80</v>
      </c>
      <c r="C38" s="61"/>
      <c r="D38" s="2">
        <f t="shared" si="0"/>
        <v>4110</v>
      </c>
      <c r="E38" s="2">
        <v>0</v>
      </c>
      <c r="F38" s="3">
        <v>4110</v>
      </c>
      <c r="G38" s="2">
        <f t="shared" si="1"/>
        <v>3570</v>
      </c>
      <c r="H38" s="2">
        <v>3</v>
      </c>
      <c r="I38" s="3">
        <v>3567</v>
      </c>
      <c r="J38" s="4">
        <f t="shared" si="2"/>
        <v>15.126050420168058</v>
      </c>
      <c r="K38" s="4">
        <f t="shared" si="3"/>
        <v>-100</v>
      </c>
      <c r="L38" s="4">
        <f t="shared" si="4"/>
        <v>15.222876366694704</v>
      </c>
    </row>
    <row r="39" spans="1:12" s="1" customFormat="1" ht="15" customHeight="1">
      <c r="A39" s="66"/>
      <c r="B39" s="60" t="s">
        <v>26</v>
      </c>
      <c r="C39" s="61"/>
      <c r="D39" s="2">
        <f t="shared" si="0"/>
        <v>23866</v>
      </c>
      <c r="E39" s="2">
        <v>19</v>
      </c>
      <c r="F39" s="3">
        <v>23847</v>
      </c>
      <c r="G39" s="2">
        <f t="shared" si="1"/>
        <v>20529</v>
      </c>
      <c r="H39" s="2">
        <v>17</v>
      </c>
      <c r="I39" s="3">
        <v>20512</v>
      </c>
      <c r="J39" s="4">
        <f t="shared" si="2"/>
        <v>16.255053826294507</v>
      </c>
      <c r="K39" s="4">
        <f t="shared" si="3"/>
        <v>11.764705882352944</v>
      </c>
      <c r="L39" s="4">
        <f t="shared" si="4"/>
        <v>16.25877535101403</v>
      </c>
    </row>
    <row r="40" spans="1:12" s="1" customFormat="1" ht="15" customHeight="1">
      <c r="A40" s="67"/>
      <c r="B40" s="60" t="s">
        <v>27</v>
      </c>
      <c r="C40" s="61"/>
      <c r="D40" s="2">
        <f t="shared" si="0"/>
        <v>161438</v>
      </c>
      <c r="E40" s="2">
        <v>253</v>
      </c>
      <c r="F40" s="3">
        <v>161185</v>
      </c>
      <c r="G40" s="2">
        <f t="shared" si="1"/>
        <v>143894</v>
      </c>
      <c r="H40" s="2">
        <v>262</v>
      </c>
      <c r="I40" s="3">
        <v>143632</v>
      </c>
      <c r="J40" s="4">
        <f t="shared" si="2"/>
        <v>12.192308226889237</v>
      </c>
      <c r="K40" s="4">
        <f t="shared" si="3"/>
        <v>-3.435114503816794</v>
      </c>
      <c r="L40" s="4">
        <f t="shared" si="4"/>
        <v>12.22081430321933</v>
      </c>
    </row>
    <row r="41" spans="1:12" s="1" customFormat="1" ht="15" customHeight="1">
      <c r="A41" s="74" t="s">
        <v>4</v>
      </c>
      <c r="B41" s="60" t="s">
        <v>28</v>
      </c>
      <c r="C41" s="61"/>
      <c r="D41" s="2">
        <f t="shared" si="0"/>
        <v>44749</v>
      </c>
      <c r="E41" s="2">
        <v>174</v>
      </c>
      <c r="F41" s="3">
        <v>44575</v>
      </c>
      <c r="G41" s="2">
        <f t="shared" si="1"/>
        <v>40055</v>
      </c>
      <c r="H41" s="2">
        <v>147</v>
      </c>
      <c r="I41" s="3">
        <v>39908</v>
      </c>
      <c r="J41" s="4">
        <f t="shared" si="2"/>
        <v>11.718886531019844</v>
      </c>
      <c r="K41" s="4">
        <f t="shared" si="3"/>
        <v>18.36734693877551</v>
      </c>
      <c r="L41" s="4">
        <f t="shared" si="4"/>
        <v>11.694397113360733</v>
      </c>
    </row>
    <row r="42" spans="1:12" s="1" customFormat="1" ht="15" customHeight="1">
      <c r="A42" s="66"/>
      <c r="B42" s="60" t="s">
        <v>29</v>
      </c>
      <c r="C42" s="61"/>
      <c r="D42" s="2">
        <f t="shared" si="0"/>
        <v>7289</v>
      </c>
      <c r="E42" s="2">
        <v>26</v>
      </c>
      <c r="F42" s="3">
        <v>7263</v>
      </c>
      <c r="G42" s="2">
        <f t="shared" si="1"/>
        <v>6443</v>
      </c>
      <c r="H42" s="2">
        <v>23</v>
      </c>
      <c r="I42" s="3">
        <v>6420</v>
      </c>
      <c r="J42" s="4">
        <f t="shared" si="2"/>
        <v>13.13052925655751</v>
      </c>
      <c r="K42" s="4">
        <f t="shared" si="3"/>
        <v>13.043478260869556</v>
      </c>
      <c r="L42" s="4">
        <f t="shared" si="4"/>
        <v>13.130841121495319</v>
      </c>
    </row>
    <row r="43" spans="1:12" s="1" customFormat="1" ht="15" customHeight="1">
      <c r="A43" s="66"/>
      <c r="B43" s="60" t="s">
        <v>30</v>
      </c>
      <c r="C43" s="61"/>
      <c r="D43" s="2">
        <f t="shared" si="0"/>
        <v>1518</v>
      </c>
      <c r="E43" s="2">
        <v>9</v>
      </c>
      <c r="F43" s="3">
        <v>1509</v>
      </c>
      <c r="G43" s="2">
        <f t="shared" si="1"/>
        <v>1053</v>
      </c>
      <c r="H43" s="2">
        <v>13</v>
      </c>
      <c r="I43" s="3">
        <v>1040</v>
      </c>
      <c r="J43" s="4">
        <f t="shared" si="2"/>
        <v>44.159544159544154</v>
      </c>
      <c r="K43" s="4">
        <f t="shared" si="3"/>
        <v>-30.76923076923077</v>
      </c>
      <c r="L43" s="4">
        <f t="shared" si="4"/>
        <v>45.09615384615384</v>
      </c>
    </row>
    <row r="44" spans="1:12" s="1" customFormat="1" ht="15" customHeight="1">
      <c r="A44" s="67"/>
      <c r="B44" s="60" t="s">
        <v>31</v>
      </c>
      <c r="C44" s="61"/>
      <c r="D44" s="2">
        <f t="shared" si="0"/>
        <v>53556</v>
      </c>
      <c r="E44" s="2">
        <v>209</v>
      </c>
      <c r="F44" s="3">
        <v>53347</v>
      </c>
      <c r="G44" s="2">
        <f t="shared" si="1"/>
        <v>47551</v>
      </c>
      <c r="H44" s="2">
        <v>183</v>
      </c>
      <c r="I44" s="3">
        <v>47368</v>
      </c>
      <c r="J44" s="4">
        <f t="shared" si="2"/>
        <v>12.628546192509106</v>
      </c>
      <c r="K44" s="4">
        <f t="shared" si="3"/>
        <v>14.207650273224036</v>
      </c>
      <c r="L44" s="4">
        <f t="shared" si="4"/>
        <v>12.622445532849191</v>
      </c>
    </row>
    <row r="45" spans="1:12" s="1" customFormat="1" ht="24.75" customHeight="1">
      <c r="A45" s="74" t="s">
        <v>5</v>
      </c>
      <c r="B45" s="60" t="s">
        <v>32</v>
      </c>
      <c r="C45" s="61"/>
      <c r="D45" s="2">
        <f t="shared" si="0"/>
        <v>2673</v>
      </c>
      <c r="E45" s="2">
        <v>36</v>
      </c>
      <c r="F45" s="3">
        <v>2637</v>
      </c>
      <c r="G45" s="2">
        <f t="shared" si="1"/>
        <v>2391</v>
      </c>
      <c r="H45" s="2">
        <v>45</v>
      </c>
      <c r="I45" s="3">
        <v>2346</v>
      </c>
      <c r="J45" s="4">
        <f t="shared" si="2"/>
        <v>11.794228356336255</v>
      </c>
      <c r="K45" s="4">
        <f t="shared" si="3"/>
        <v>-19.999999999999996</v>
      </c>
      <c r="L45" s="4">
        <f t="shared" si="4"/>
        <v>12.404092071611261</v>
      </c>
    </row>
    <row r="46" spans="1:12" s="1" customFormat="1" ht="24.75" customHeight="1">
      <c r="A46" s="66"/>
      <c r="B46" s="60" t="s">
        <v>33</v>
      </c>
      <c r="C46" s="61"/>
      <c r="D46" s="2">
        <f t="shared" si="0"/>
        <v>2498</v>
      </c>
      <c r="E46" s="2">
        <v>8</v>
      </c>
      <c r="F46" s="3">
        <v>2490</v>
      </c>
      <c r="G46" s="2">
        <f t="shared" si="1"/>
        <v>2673</v>
      </c>
      <c r="H46" s="2">
        <v>20</v>
      </c>
      <c r="I46" s="3">
        <v>2653</v>
      </c>
      <c r="J46" s="4">
        <f t="shared" si="2"/>
        <v>-6.546950991395439</v>
      </c>
      <c r="K46" s="4">
        <f t="shared" si="3"/>
        <v>-60</v>
      </c>
      <c r="L46" s="4">
        <f t="shared" si="4"/>
        <v>-6.1439879381831926</v>
      </c>
    </row>
    <row r="47" spans="1:12" s="1" customFormat="1" ht="19.5" customHeight="1">
      <c r="A47" s="67"/>
      <c r="B47" s="63" t="s">
        <v>34</v>
      </c>
      <c r="C47" s="64"/>
      <c r="D47" s="2">
        <f t="shared" si="0"/>
        <v>5171</v>
      </c>
      <c r="E47" s="2">
        <v>44</v>
      </c>
      <c r="F47" s="3">
        <v>5127</v>
      </c>
      <c r="G47" s="2">
        <f t="shared" si="1"/>
        <v>5064</v>
      </c>
      <c r="H47" s="2">
        <v>65</v>
      </c>
      <c r="I47" s="3">
        <v>4999</v>
      </c>
      <c r="J47" s="4">
        <f t="shared" si="2"/>
        <v>2.1129541864139068</v>
      </c>
      <c r="K47" s="4">
        <f t="shared" si="3"/>
        <v>-32.30769230769231</v>
      </c>
      <c r="L47" s="4">
        <f t="shared" si="4"/>
        <v>2.5605121024204758</v>
      </c>
    </row>
    <row r="48" spans="1:12" s="1" customFormat="1" ht="15" customHeight="1">
      <c r="A48" s="5"/>
      <c r="B48" s="73" t="s">
        <v>35</v>
      </c>
      <c r="C48" s="64"/>
      <c r="D48" s="2">
        <f t="shared" si="0"/>
        <v>1172</v>
      </c>
      <c r="E48" s="2">
        <v>330</v>
      </c>
      <c r="F48" s="7">
        <v>842</v>
      </c>
      <c r="G48" s="8">
        <f t="shared" si="1"/>
        <v>4847</v>
      </c>
      <c r="H48" s="8">
        <v>599</v>
      </c>
      <c r="I48" s="7">
        <v>4248</v>
      </c>
      <c r="J48" s="9">
        <f t="shared" si="2"/>
        <v>-75.82009490406438</v>
      </c>
      <c r="K48" s="9">
        <f t="shared" si="3"/>
        <v>-44.90818030050083</v>
      </c>
      <c r="L48" s="9">
        <f t="shared" si="4"/>
        <v>-80.1789077212806</v>
      </c>
    </row>
    <row r="49" spans="1:12" s="1" customFormat="1" ht="15" customHeight="1">
      <c r="A49" s="10"/>
      <c r="B49" s="62" t="s">
        <v>36</v>
      </c>
      <c r="C49" s="61"/>
      <c r="D49" s="2">
        <f t="shared" si="0"/>
        <v>5123868</v>
      </c>
      <c r="E49" s="2">
        <v>2005397</v>
      </c>
      <c r="F49" s="3">
        <v>3118471</v>
      </c>
      <c r="G49" s="2">
        <f t="shared" si="1"/>
        <v>5431503</v>
      </c>
      <c r="H49" s="2">
        <v>2796826</v>
      </c>
      <c r="I49" s="3">
        <v>2634677</v>
      </c>
      <c r="J49" s="4">
        <f t="shared" si="2"/>
        <v>-5.663901870255805</v>
      </c>
      <c r="K49" s="4">
        <f t="shared" si="3"/>
        <v>-28.29739855107182</v>
      </c>
      <c r="L49" s="4">
        <f t="shared" si="4"/>
        <v>18.36255449909041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41:A44"/>
    <mergeCell ref="B24:C24"/>
    <mergeCell ref="B9:C9"/>
    <mergeCell ref="B8:C8"/>
    <mergeCell ref="A27:A40"/>
    <mergeCell ref="B21:C21"/>
    <mergeCell ref="B22:C22"/>
    <mergeCell ref="B28:C28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5:C5"/>
    <mergeCell ref="B6:C6"/>
    <mergeCell ref="B7:C7"/>
    <mergeCell ref="B10:B17"/>
    <mergeCell ref="B19:C19"/>
    <mergeCell ref="B20:C20"/>
    <mergeCell ref="B18:C18"/>
    <mergeCell ref="B49:C49"/>
    <mergeCell ref="B38:C38"/>
    <mergeCell ref="B39:C39"/>
    <mergeCell ref="B40:C40"/>
    <mergeCell ref="B41:C41"/>
    <mergeCell ref="B47:C47"/>
    <mergeCell ref="B29:C29"/>
    <mergeCell ref="B30:C30"/>
    <mergeCell ref="B31:C31"/>
    <mergeCell ref="B23:C23"/>
    <mergeCell ref="B25:C25"/>
    <mergeCell ref="B26:C26"/>
    <mergeCell ref="B27:C27"/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9" t="str">
        <f>Sheet3!A1</f>
        <v>表1-3  106年1至6月來臺旅客人數及成長率－按居住地分
Table 1-3 Visitor Arrivals by Residence,
 January-June,2017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30.75" customHeight="1">
      <c r="A2" s="80" t="str">
        <f>Sheet3!A2</f>
        <v>居住地
Residence</v>
      </c>
      <c r="B2" s="80"/>
      <c r="C2" s="81"/>
      <c r="D2" s="84" t="str">
        <f>Sheet3!D2</f>
        <v>106年1至6月 Jan.-Jun., 2017</v>
      </c>
      <c r="E2" s="84"/>
      <c r="F2" s="84"/>
      <c r="G2" s="84" t="str">
        <f>Sheet3!G2</f>
        <v>105年1至6月 Jan.-Jun.,2016</v>
      </c>
      <c r="H2" s="84"/>
      <c r="I2" s="84"/>
      <c r="J2" s="84" t="str">
        <f>Sheet3!J2</f>
        <v>比較 Change +-%</v>
      </c>
      <c r="K2" s="84"/>
      <c r="L2" s="85"/>
    </row>
    <row r="3" spans="1:12" s="1" customFormat="1" ht="48" customHeight="1">
      <c r="A3" s="82"/>
      <c r="B3" s="82"/>
      <c r="C3" s="83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4558744</v>
      </c>
      <c r="E4" s="18">
        <f>Sheet3!E19</f>
        <v>2002083</v>
      </c>
      <c r="F4" s="18">
        <f>Sheet3!F19</f>
        <v>2556661</v>
      </c>
      <c r="G4" s="17">
        <f aca="true" t="shared" si="1" ref="G4:G49">H4+I4</f>
        <v>4918176</v>
      </c>
      <c r="H4" s="18">
        <f>Sheet3!H19</f>
        <v>2793450</v>
      </c>
      <c r="I4" s="18">
        <f>Sheet3!I19</f>
        <v>2124726</v>
      </c>
      <c r="J4" s="19">
        <f aca="true" t="shared" si="2" ref="J4:J49">IF(G4=0,"-",((D4/G4)-1)*100)</f>
        <v>-7.308237850780452</v>
      </c>
      <c r="K4" s="20">
        <f aca="true" t="shared" si="3" ref="K4:K49">IF(H4=0,"-",((E4/H4)-1)*100)</f>
        <v>-28.32937765129141</v>
      </c>
      <c r="L4" s="20">
        <f aca="true" t="shared" si="4" ref="L4:L49">IF(I4=0,"-",((F4/I4)-1)*100)</f>
        <v>20.328974183024062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809495</v>
      </c>
      <c r="E5" s="26">
        <f>Sheet3!E4</f>
        <v>748841</v>
      </c>
      <c r="F5" s="26">
        <f>Sheet3!F4</f>
        <v>60654</v>
      </c>
      <c r="G5" s="25">
        <f t="shared" si="1"/>
        <v>752067</v>
      </c>
      <c r="H5" s="26">
        <f>Sheet3!H4</f>
        <v>695654</v>
      </c>
      <c r="I5" s="26">
        <f>Sheet3!I4</f>
        <v>56413</v>
      </c>
      <c r="J5" s="27">
        <f t="shared" si="2"/>
        <v>7.636021790611736</v>
      </c>
      <c r="K5" s="28">
        <f t="shared" si="3"/>
        <v>7.645611180270651</v>
      </c>
      <c r="L5" s="28">
        <f t="shared" si="4"/>
        <v>7.517770726605577</v>
      </c>
    </row>
    <row r="6" spans="1:12" s="1" customFormat="1" ht="15" customHeight="1">
      <c r="A6" s="23"/>
      <c r="B6" s="75" t="s">
        <v>46</v>
      </c>
      <c r="C6" s="76"/>
      <c r="D6" s="25">
        <f t="shared" si="0"/>
        <v>1264716</v>
      </c>
      <c r="E6" s="26">
        <f>Sheet3!E5</f>
        <v>1246362</v>
      </c>
      <c r="F6" s="26">
        <f>Sheet3!F5</f>
        <v>18354</v>
      </c>
      <c r="G6" s="25">
        <f t="shared" si="1"/>
        <v>2109893</v>
      </c>
      <c r="H6" s="26">
        <f>Sheet3!H5</f>
        <v>2091261</v>
      </c>
      <c r="I6" s="26">
        <f>Sheet3!I5</f>
        <v>18632</v>
      </c>
      <c r="J6" s="27">
        <f>IF(G6=0,"-",((D6/G6)-1)*100)</f>
        <v>-40.05781335830775</v>
      </c>
      <c r="K6" s="28">
        <f>IF(H6=0,"-",((E6/H6)-1)*100)</f>
        <v>-40.40141330995988</v>
      </c>
      <c r="L6" s="28">
        <f>IF(I6=0,"-",((F6/I6)-1)*100)</f>
        <v>-1.4920566766852716</v>
      </c>
    </row>
    <row r="7" spans="1:12" s="1" customFormat="1" ht="15" customHeight="1">
      <c r="A7" s="23"/>
      <c r="B7" s="75" t="s">
        <v>6</v>
      </c>
      <c r="C7" s="76"/>
      <c r="D7" s="25">
        <f t="shared" si="0"/>
        <v>890199</v>
      </c>
      <c r="E7" s="26">
        <f>Sheet3!E6</f>
        <v>725</v>
      </c>
      <c r="F7" s="26">
        <f>Sheet3!F6</f>
        <v>889474</v>
      </c>
      <c r="G7" s="25">
        <f t="shared" si="1"/>
        <v>879873</v>
      </c>
      <c r="H7" s="26">
        <f>Sheet3!H6</f>
        <v>740</v>
      </c>
      <c r="I7" s="26">
        <f>Sheet3!I6</f>
        <v>879133</v>
      </c>
      <c r="J7" s="27">
        <f t="shared" si="2"/>
        <v>1.1735784596186072</v>
      </c>
      <c r="K7" s="28">
        <f t="shared" si="3"/>
        <v>-2.0270270270270285</v>
      </c>
      <c r="L7" s="28">
        <f t="shared" si="4"/>
        <v>1.1762725321424528</v>
      </c>
    </row>
    <row r="8" spans="1:12" s="1" customFormat="1" ht="15" customHeight="1">
      <c r="A8" s="23"/>
      <c r="B8" s="75" t="s">
        <v>65</v>
      </c>
      <c r="C8" s="76"/>
      <c r="D8" s="25">
        <f t="shared" si="0"/>
        <v>529639</v>
      </c>
      <c r="E8" s="26">
        <f>Sheet3!E7</f>
        <v>1750</v>
      </c>
      <c r="F8" s="26">
        <f>Sheet3!F7</f>
        <v>527889</v>
      </c>
      <c r="G8" s="25">
        <f t="shared" si="1"/>
        <v>406862</v>
      </c>
      <c r="H8" s="26">
        <f>Sheet3!H7</f>
        <v>1497</v>
      </c>
      <c r="I8" s="26">
        <f>Sheet3!I7</f>
        <v>405365</v>
      </c>
      <c r="J8" s="27">
        <f t="shared" si="2"/>
        <v>30.17657092576844</v>
      </c>
      <c r="K8" s="28">
        <f t="shared" si="3"/>
        <v>16.900467601870407</v>
      </c>
      <c r="L8" s="28">
        <f t="shared" si="4"/>
        <v>30.2255991513821</v>
      </c>
    </row>
    <row r="9" spans="1:12" s="1" customFormat="1" ht="15" customHeight="1">
      <c r="A9" s="23"/>
      <c r="B9" s="75" t="s">
        <v>7</v>
      </c>
      <c r="C9" s="76"/>
      <c r="D9" s="25">
        <f t="shared" si="0"/>
        <v>17409</v>
      </c>
      <c r="E9" s="26">
        <f>Sheet3!E8</f>
        <v>24</v>
      </c>
      <c r="F9" s="26">
        <f>Sheet3!F8</f>
        <v>17385</v>
      </c>
      <c r="G9" s="25">
        <f t="shared" si="1"/>
        <v>16502</v>
      </c>
      <c r="H9" s="26">
        <f>Sheet3!H8</f>
        <v>17</v>
      </c>
      <c r="I9" s="26">
        <f>Sheet3!I8</f>
        <v>16485</v>
      </c>
      <c r="J9" s="27">
        <f t="shared" si="2"/>
        <v>5.496303478366249</v>
      </c>
      <c r="K9" s="28">
        <f t="shared" si="3"/>
        <v>41.176470588235304</v>
      </c>
      <c r="L9" s="28">
        <f t="shared" si="4"/>
        <v>5.459508644222022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10171</v>
      </c>
      <c r="E10" s="26">
        <f>Sheet3!E9</f>
        <v>38</v>
      </c>
      <c r="F10" s="26">
        <f>Sheet3!F9</f>
        <v>10133</v>
      </c>
      <c r="G10" s="25">
        <f t="shared" si="1"/>
        <v>10065</v>
      </c>
      <c r="H10" s="26">
        <f>Sheet3!H9</f>
        <v>45</v>
      </c>
      <c r="I10" s="26">
        <f>Sheet3!I9</f>
        <v>10020</v>
      </c>
      <c r="J10" s="27">
        <f t="shared" si="2"/>
        <v>1.053154495777453</v>
      </c>
      <c r="K10" s="28">
        <f t="shared" si="3"/>
        <v>-15.555555555555555</v>
      </c>
      <c r="L10" s="28">
        <f t="shared" si="4"/>
        <v>1.1277445109780349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1031544</v>
      </c>
      <c r="E11" s="26">
        <f>Sheet3!E17</f>
        <v>4320</v>
      </c>
      <c r="F11" s="26">
        <f>Sheet3!F17</f>
        <v>1027224</v>
      </c>
      <c r="G11" s="25">
        <f t="shared" si="1"/>
        <v>737897</v>
      </c>
      <c r="H11" s="26">
        <f>Sheet3!H17</f>
        <v>4211</v>
      </c>
      <c r="I11" s="26">
        <f>Sheet3!I17</f>
        <v>733686</v>
      </c>
      <c r="J11" s="27">
        <f t="shared" si="2"/>
        <v>39.79512045719118</v>
      </c>
      <c r="K11" s="28">
        <f t="shared" si="3"/>
        <v>2.588458798385185</v>
      </c>
      <c r="L11" s="28">
        <f t="shared" si="4"/>
        <v>40.00866855848415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256703</v>
      </c>
      <c r="E12" s="26">
        <f>Sheet3!E10</f>
        <v>378</v>
      </c>
      <c r="F12" s="26">
        <f>Sheet3!F10</f>
        <v>256325</v>
      </c>
      <c r="G12" s="25">
        <f t="shared" si="1"/>
        <v>215354</v>
      </c>
      <c r="H12" s="26">
        <f>Sheet3!H10</f>
        <v>381</v>
      </c>
      <c r="I12" s="26">
        <f>Sheet3!I10</f>
        <v>214973</v>
      </c>
      <c r="J12" s="27">
        <f t="shared" si="2"/>
        <v>19.200479210973565</v>
      </c>
      <c r="K12" s="28">
        <f t="shared" si="3"/>
        <v>-0.7874015748031482</v>
      </c>
      <c r="L12" s="28">
        <f t="shared" si="4"/>
        <v>19.23590404376363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195442</v>
      </c>
      <c r="E13" s="26">
        <f>Sheet3!E11</f>
        <v>181</v>
      </c>
      <c r="F13" s="26">
        <f>Sheet3!F11</f>
        <v>195261</v>
      </c>
      <c r="G13" s="25">
        <f t="shared" si="1"/>
        <v>179485</v>
      </c>
      <c r="H13" s="26">
        <f>Sheet3!H11</f>
        <v>166</v>
      </c>
      <c r="I13" s="26">
        <f>Sheet3!I11</f>
        <v>179319</v>
      </c>
      <c r="J13" s="27">
        <f t="shared" si="2"/>
        <v>8.89043652672925</v>
      </c>
      <c r="K13" s="28">
        <f t="shared" si="3"/>
        <v>9.036144578313255</v>
      </c>
      <c r="L13" s="28">
        <f t="shared" si="4"/>
        <v>8.89030164120923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93902</v>
      </c>
      <c r="E14" s="26">
        <f>Sheet3!E12</f>
        <v>211</v>
      </c>
      <c r="F14" s="26">
        <f>Sheet3!F12</f>
        <v>93691</v>
      </c>
      <c r="G14" s="25">
        <f t="shared" si="1"/>
        <v>88119</v>
      </c>
      <c r="H14" s="26">
        <f>Sheet3!H12</f>
        <v>209</v>
      </c>
      <c r="I14" s="26">
        <f>Sheet3!I12</f>
        <v>87910</v>
      </c>
      <c r="J14" s="27">
        <f t="shared" si="2"/>
        <v>6.562716326785378</v>
      </c>
      <c r="K14" s="28">
        <f t="shared" si="3"/>
        <v>0.9569377990430672</v>
      </c>
      <c r="L14" s="28">
        <f t="shared" si="4"/>
        <v>6.576043681037436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143530</v>
      </c>
      <c r="E15" s="26">
        <f>Sheet3!E13</f>
        <v>1506</v>
      </c>
      <c r="F15" s="26">
        <f>Sheet3!F13</f>
        <v>142024</v>
      </c>
      <c r="G15" s="25">
        <f t="shared" si="1"/>
        <v>80714</v>
      </c>
      <c r="H15" s="26">
        <f>Sheet3!H13</f>
        <v>1197</v>
      </c>
      <c r="I15" s="26">
        <f>Sheet3!I13</f>
        <v>79517</v>
      </c>
      <c r="J15" s="27">
        <f t="shared" si="2"/>
        <v>77.82540823153357</v>
      </c>
      <c r="K15" s="28">
        <f t="shared" si="3"/>
        <v>25.814536340852136</v>
      </c>
      <c r="L15" s="28">
        <f t="shared" si="4"/>
        <v>78.60834790044898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149226</v>
      </c>
      <c r="E16" s="26">
        <f>Sheet3!E14</f>
        <v>254</v>
      </c>
      <c r="F16" s="26">
        <f>Sheet3!F14</f>
        <v>148972</v>
      </c>
      <c r="G16" s="25">
        <f t="shared" si="1"/>
        <v>81904</v>
      </c>
      <c r="H16" s="26">
        <f>Sheet3!H14</f>
        <v>341</v>
      </c>
      <c r="I16" s="26">
        <f>Sheet3!I14</f>
        <v>81563</v>
      </c>
      <c r="J16" s="27">
        <f t="shared" si="2"/>
        <v>82.1962297323696</v>
      </c>
      <c r="K16" s="28">
        <f t="shared" si="3"/>
        <v>-25.513196480938415</v>
      </c>
      <c r="L16" s="28">
        <f t="shared" si="4"/>
        <v>82.64654316295379</v>
      </c>
    </row>
    <row r="17" spans="1:12" s="1" customFormat="1" ht="15" customHeight="1">
      <c r="A17" s="23"/>
      <c r="B17" s="30"/>
      <c r="C17" s="24" t="s">
        <v>62</v>
      </c>
      <c r="D17" s="25">
        <f>E17+F17</f>
        <v>181104</v>
      </c>
      <c r="E17" s="26">
        <f>Sheet3!E15</f>
        <v>1647</v>
      </c>
      <c r="F17" s="26">
        <f>Sheet3!F15</f>
        <v>179457</v>
      </c>
      <c r="G17" s="25">
        <f>H17+I17</f>
        <v>84849</v>
      </c>
      <c r="H17" s="26">
        <f>Sheet3!H15</f>
        <v>1671</v>
      </c>
      <c r="I17" s="26">
        <f>Sheet3!I15</f>
        <v>83178</v>
      </c>
      <c r="J17" s="27">
        <f>IF(G17=0,"-",((D17/G17)-1)*100)</f>
        <v>113.44270409786796</v>
      </c>
      <c r="K17" s="28">
        <f>IF(H17=0,"-",((E17/H17)-1)*100)</f>
        <v>-1.4362657091561926</v>
      </c>
      <c r="L17" s="28">
        <f>IF(I17=0,"-",((F17/I17)-1)*100)</f>
        <v>115.7505590420544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11637</v>
      </c>
      <c r="E18" s="26">
        <f>Sheet3!E16</f>
        <v>143</v>
      </c>
      <c r="F18" s="26">
        <f>Sheet3!F16</f>
        <v>11494</v>
      </c>
      <c r="G18" s="25">
        <f t="shared" si="1"/>
        <v>7472</v>
      </c>
      <c r="H18" s="26">
        <f>Sheet3!H16</f>
        <v>246</v>
      </c>
      <c r="I18" s="26">
        <f>Sheet3!I16</f>
        <v>7226</v>
      </c>
      <c r="J18" s="27">
        <f t="shared" si="2"/>
        <v>55.7414346895075</v>
      </c>
      <c r="K18" s="28">
        <f t="shared" si="3"/>
        <v>-41.86991869918699</v>
      </c>
      <c r="L18" s="28">
        <f t="shared" si="4"/>
        <v>59.06448934403543</v>
      </c>
    </row>
    <row r="19" spans="1:12" s="1" customFormat="1" ht="15" customHeight="1">
      <c r="A19" s="32"/>
      <c r="B19" s="77" t="s">
        <v>53</v>
      </c>
      <c r="C19" s="78"/>
      <c r="D19" s="33">
        <f t="shared" si="0"/>
        <v>5571</v>
      </c>
      <c r="E19" s="26">
        <f>Sheet3!E18</f>
        <v>23</v>
      </c>
      <c r="F19" s="26">
        <f>Sheet3!F18</f>
        <v>5548</v>
      </c>
      <c r="G19" s="33">
        <f t="shared" si="1"/>
        <v>5017</v>
      </c>
      <c r="H19" s="26">
        <f>Sheet3!H18</f>
        <v>25</v>
      </c>
      <c r="I19" s="26">
        <f>Sheet3!I18</f>
        <v>4992</v>
      </c>
      <c r="J19" s="34">
        <f t="shared" si="2"/>
        <v>11.04245565078732</v>
      </c>
      <c r="K19" s="35">
        <f t="shared" si="3"/>
        <v>-7.9999999999999964</v>
      </c>
      <c r="L19" s="35">
        <f t="shared" si="4"/>
        <v>11.137820512820507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343787</v>
      </c>
      <c r="E20" s="18">
        <f>Sheet3!E26</f>
        <v>2478</v>
      </c>
      <c r="F20" s="18">
        <f>Sheet3!F26</f>
        <v>341309</v>
      </c>
      <c r="G20" s="17">
        <f t="shared" si="1"/>
        <v>311971</v>
      </c>
      <c r="H20" s="18">
        <f>Sheet3!H26</f>
        <v>2267</v>
      </c>
      <c r="I20" s="18">
        <f>Sheet3!I26</f>
        <v>309704</v>
      </c>
      <c r="J20" s="19">
        <f t="shared" si="2"/>
        <v>10.19838382413749</v>
      </c>
      <c r="K20" s="20">
        <f t="shared" si="3"/>
        <v>9.307454786060877</v>
      </c>
      <c r="L20" s="20">
        <f t="shared" si="4"/>
        <v>10.204905328959256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54090</v>
      </c>
      <c r="E21" s="26">
        <f>Sheet3!E20</f>
        <v>159</v>
      </c>
      <c r="F21" s="26">
        <f>Sheet3!F20</f>
        <v>53931</v>
      </c>
      <c r="G21" s="25">
        <f t="shared" si="1"/>
        <v>50325</v>
      </c>
      <c r="H21" s="26">
        <f>Sheet3!H20</f>
        <v>159</v>
      </c>
      <c r="I21" s="26">
        <f>Sheet3!I20</f>
        <v>50166</v>
      </c>
      <c r="J21" s="27">
        <f t="shared" si="2"/>
        <v>7.481371087928457</v>
      </c>
      <c r="K21" s="28">
        <f t="shared" si="3"/>
        <v>0</v>
      </c>
      <c r="L21" s="28">
        <f t="shared" si="4"/>
        <v>7.505083124028222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278593</v>
      </c>
      <c r="E22" s="26">
        <f>Sheet3!E21</f>
        <v>1961</v>
      </c>
      <c r="F22" s="26">
        <f>Sheet3!F21</f>
        <v>276632</v>
      </c>
      <c r="G22" s="25">
        <f t="shared" si="1"/>
        <v>252269</v>
      </c>
      <c r="H22" s="26">
        <f>Sheet3!H21</f>
        <v>1827</v>
      </c>
      <c r="I22" s="26">
        <f>Sheet3!I21</f>
        <v>250442</v>
      </c>
      <c r="J22" s="27">
        <f t="shared" si="2"/>
        <v>10.434892911931314</v>
      </c>
      <c r="K22" s="28">
        <f t="shared" si="3"/>
        <v>7.334428024083195</v>
      </c>
      <c r="L22" s="28">
        <f t="shared" si="4"/>
        <v>10.457511120339236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2064</v>
      </c>
      <c r="E23" s="26">
        <f>Sheet3!E22</f>
        <v>3</v>
      </c>
      <c r="F23" s="26">
        <f>Sheet3!F22</f>
        <v>2061</v>
      </c>
      <c r="G23" s="25">
        <f t="shared" si="1"/>
        <v>1555</v>
      </c>
      <c r="H23" s="26">
        <f>Sheet3!H22</f>
        <v>9</v>
      </c>
      <c r="I23" s="26">
        <f>Sheet3!I22</f>
        <v>1546</v>
      </c>
      <c r="J23" s="27">
        <f t="shared" si="2"/>
        <v>32.7331189710611</v>
      </c>
      <c r="K23" s="28">
        <f t="shared" si="3"/>
        <v>-66.66666666666667</v>
      </c>
      <c r="L23" s="28">
        <f t="shared" si="4"/>
        <v>33.3117723156533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2380</v>
      </c>
      <c r="E24" s="26">
        <f>Sheet3!E23</f>
        <v>170</v>
      </c>
      <c r="F24" s="26">
        <f>Sheet3!F23</f>
        <v>2210</v>
      </c>
      <c r="G24" s="25">
        <f t="shared" si="1"/>
        <v>1975</v>
      </c>
      <c r="H24" s="26">
        <f>Sheet3!H23</f>
        <v>89</v>
      </c>
      <c r="I24" s="26">
        <f>Sheet3!I23</f>
        <v>1886</v>
      </c>
      <c r="J24" s="27">
        <f t="shared" si="2"/>
        <v>20.50632911392405</v>
      </c>
      <c r="K24" s="28">
        <f t="shared" si="3"/>
        <v>91.01123595505618</v>
      </c>
      <c r="L24" s="28">
        <f t="shared" si="4"/>
        <v>17.17921527041357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751</v>
      </c>
      <c r="E25" s="26">
        <f>Sheet3!E24</f>
        <v>59</v>
      </c>
      <c r="F25" s="26">
        <f>Sheet3!F24</f>
        <v>692</v>
      </c>
      <c r="G25" s="25">
        <f t="shared" si="1"/>
        <v>716</v>
      </c>
      <c r="H25" s="26">
        <f>Sheet3!H24</f>
        <v>63</v>
      </c>
      <c r="I25" s="26">
        <f>Sheet3!I24</f>
        <v>653</v>
      </c>
      <c r="J25" s="27">
        <f t="shared" si="2"/>
        <v>4.88826815642458</v>
      </c>
      <c r="K25" s="28">
        <f t="shared" si="3"/>
        <v>-6.349206349206349</v>
      </c>
      <c r="L25" s="28">
        <f t="shared" si="4"/>
        <v>5.97243491577335</v>
      </c>
    </row>
    <row r="26" spans="1:12" s="1" customFormat="1" ht="15" customHeight="1">
      <c r="A26" s="38"/>
      <c r="B26" s="77" t="s">
        <v>55</v>
      </c>
      <c r="C26" s="78"/>
      <c r="D26" s="33">
        <f t="shared" si="0"/>
        <v>5909</v>
      </c>
      <c r="E26" s="26">
        <f>Sheet3!E25</f>
        <v>126</v>
      </c>
      <c r="F26" s="26">
        <f>Sheet3!F25</f>
        <v>5783</v>
      </c>
      <c r="G26" s="33">
        <f t="shared" si="1"/>
        <v>5131</v>
      </c>
      <c r="H26" s="26">
        <f>Sheet3!H25</f>
        <v>120</v>
      </c>
      <c r="I26" s="26">
        <f>Sheet3!I25</f>
        <v>5011</v>
      </c>
      <c r="J26" s="34">
        <f t="shared" si="2"/>
        <v>15.162736308711743</v>
      </c>
      <c r="K26" s="35">
        <f t="shared" si="3"/>
        <v>5.000000000000004</v>
      </c>
      <c r="L26" s="35">
        <f t="shared" si="4"/>
        <v>15.406106565555788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161438</v>
      </c>
      <c r="E27" s="18">
        <f>Sheet3!E40</f>
        <v>253</v>
      </c>
      <c r="F27" s="18">
        <f>Sheet3!F40</f>
        <v>161185</v>
      </c>
      <c r="G27" s="17">
        <f t="shared" si="1"/>
        <v>143894</v>
      </c>
      <c r="H27" s="18">
        <f>Sheet3!H40</f>
        <v>262</v>
      </c>
      <c r="I27" s="18">
        <f>Sheet3!I40</f>
        <v>143632</v>
      </c>
      <c r="J27" s="19">
        <f t="shared" si="2"/>
        <v>12.192308226889237</v>
      </c>
      <c r="K27" s="20">
        <f t="shared" si="3"/>
        <v>-3.435114503816794</v>
      </c>
      <c r="L27" s="20">
        <f t="shared" si="4"/>
        <v>12.22081430321933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3536</v>
      </c>
      <c r="E28" s="26">
        <f>Sheet3!E27</f>
        <v>10</v>
      </c>
      <c r="F28" s="26">
        <f>Sheet3!F27</f>
        <v>3526</v>
      </c>
      <c r="G28" s="25">
        <f t="shared" si="1"/>
        <v>2952</v>
      </c>
      <c r="H28" s="26">
        <f>Sheet3!H27</f>
        <v>13</v>
      </c>
      <c r="I28" s="26">
        <f>Sheet3!I27</f>
        <v>2939</v>
      </c>
      <c r="J28" s="27">
        <f t="shared" si="2"/>
        <v>19.783197831978327</v>
      </c>
      <c r="K28" s="28">
        <f t="shared" si="3"/>
        <v>-23.076923076923073</v>
      </c>
      <c r="L28" s="28">
        <f t="shared" si="4"/>
        <v>19.972779857094245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22441</v>
      </c>
      <c r="E29" s="26">
        <f>Sheet3!E28</f>
        <v>40</v>
      </c>
      <c r="F29" s="26">
        <f>Sheet3!F28</f>
        <v>22401</v>
      </c>
      <c r="G29" s="25">
        <f t="shared" si="1"/>
        <v>20373</v>
      </c>
      <c r="H29" s="26">
        <f>Sheet3!H28</f>
        <v>51</v>
      </c>
      <c r="I29" s="26">
        <f>Sheet3!I28</f>
        <v>20322</v>
      </c>
      <c r="J29" s="27">
        <f t="shared" si="2"/>
        <v>10.150689638246702</v>
      </c>
      <c r="K29" s="28">
        <f t="shared" si="3"/>
        <v>-21.568627450980394</v>
      </c>
      <c r="L29" s="28">
        <f t="shared" si="4"/>
        <v>10.230292294065535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34170</v>
      </c>
      <c r="E30" s="26">
        <f>Sheet3!E29</f>
        <v>60</v>
      </c>
      <c r="F30" s="26">
        <f>Sheet3!F29</f>
        <v>34110</v>
      </c>
      <c r="G30" s="25">
        <f t="shared" si="1"/>
        <v>29434</v>
      </c>
      <c r="H30" s="26">
        <f>Sheet3!H29</f>
        <v>56</v>
      </c>
      <c r="I30" s="26">
        <f>Sheet3!I29</f>
        <v>29378</v>
      </c>
      <c r="J30" s="27">
        <f t="shared" si="2"/>
        <v>16.090235781748994</v>
      </c>
      <c r="K30" s="28">
        <f t="shared" si="3"/>
        <v>7.14285714285714</v>
      </c>
      <c r="L30" s="28">
        <f t="shared" si="4"/>
        <v>16.10729117026346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8812</v>
      </c>
      <c r="E31" s="26">
        <f>Sheet3!E30</f>
        <v>5</v>
      </c>
      <c r="F31" s="26">
        <f>Sheet3!F30</f>
        <v>8807</v>
      </c>
      <c r="G31" s="25">
        <f t="shared" si="1"/>
        <v>8268</v>
      </c>
      <c r="H31" s="26">
        <f>Sheet3!H30</f>
        <v>4</v>
      </c>
      <c r="I31" s="26">
        <f>Sheet3!I30</f>
        <v>8264</v>
      </c>
      <c r="J31" s="27">
        <f t="shared" si="2"/>
        <v>6.579583938074496</v>
      </c>
      <c r="K31" s="28">
        <f t="shared" si="3"/>
        <v>25</v>
      </c>
      <c r="L31" s="28">
        <f t="shared" si="4"/>
        <v>6.570667957405618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11829</v>
      </c>
      <c r="E32" s="26">
        <f>Sheet3!E31</f>
        <v>13</v>
      </c>
      <c r="F32" s="26">
        <f>Sheet3!F31</f>
        <v>11816</v>
      </c>
      <c r="G32" s="25">
        <f t="shared" si="1"/>
        <v>10447</v>
      </c>
      <c r="H32" s="26">
        <f>Sheet3!H31</f>
        <v>10</v>
      </c>
      <c r="I32" s="26">
        <f>Sheet3!I31</f>
        <v>10437</v>
      </c>
      <c r="J32" s="27">
        <f t="shared" si="2"/>
        <v>13.228678089403667</v>
      </c>
      <c r="K32" s="28">
        <f t="shared" si="3"/>
        <v>30.000000000000004</v>
      </c>
      <c r="L32" s="28">
        <f t="shared" si="4"/>
        <v>13.212608987256868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5635</v>
      </c>
      <c r="E33" s="26">
        <f>Sheet3!E32</f>
        <v>23</v>
      </c>
      <c r="F33" s="26">
        <f>Sheet3!F32</f>
        <v>5612</v>
      </c>
      <c r="G33" s="25">
        <f t="shared" si="1"/>
        <v>4759</v>
      </c>
      <c r="H33" s="26">
        <f>Sheet3!H32</f>
        <v>25</v>
      </c>
      <c r="I33" s="26">
        <f>Sheet3!I32</f>
        <v>4734</v>
      </c>
      <c r="J33" s="27">
        <f t="shared" si="2"/>
        <v>18.40722840932969</v>
      </c>
      <c r="K33" s="28">
        <f t="shared" si="3"/>
        <v>-7.9999999999999964</v>
      </c>
      <c r="L33" s="28">
        <f t="shared" si="4"/>
        <v>18.546683565694977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5512</v>
      </c>
      <c r="E34" s="26">
        <f>Sheet3!E33</f>
        <v>21</v>
      </c>
      <c r="F34" s="26">
        <f>Sheet3!F33</f>
        <v>5491</v>
      </c>
      <c r="G34" s="25">
        <f t="shared" si="1"/>
        <v>4850</v>
      </c>
      <c r="H34" s="26">
        <f>Sheet3!H33</f>
        <v>21</v>
      </c>
      <c r="I34" s="26">
        <f>Sheet3!I33</f>
        <v>4829</v>
      </c>
      <c r="J34" s="27">
        <f t="shared" si="2"/>
        <v>13.649484536082479</v>
      </c>
      <c r="K34" s="28">
        <f t="shared" si="3"/>
        <v>0</v>
      </c>
      <c r="L34" s="28">
        <f t="shared" si="4"/>
        <v>13.70884241043695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32371</v>
      </c>
      <c r="E35" s="26">
        <f>Sheet3!E34</f>
        <v>50</v>
      </c>
      <c r="F35" s="26">
        <f>Sheet3!F34</f>
        <v>32321</v>
      </c>
      <c r="G35" s="25">
        <f t="shared" si="1"/>
        <v>30136</v>
      </c>
      <c r="H35" s="26">
        <f>Sheet3!H34</f>
        <v>51</v>
      </c>
      <c r="I35" s="26">
        <f>Sheet3!I34</f>
        <v>30085</v>
      </c>
      <c r="J35" s="27">
        <f t="shared" si="2"/>
        <v>7.416379081497215</v>
      </c>
      <c r="K35" s="28">
        <f t="shared" si="3"/>
        <v>-1.9607843137254943</v>
      </c>
      <c r="L35" s="28">
        <f t="shared" si="4"/>
        <v>7.432275220209417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3657</v>
      </c>
      <c r="E36" s="26">
        <f>Sheet3!E35</f>
        <v>5</v>
      </c>
      <c r="F36" s="26">
        <f>Sheet3!F35</f>
        <v>3652</v>
      </c>
      <c r="G36" s="25">
        <f t="shared" si="1"/>
        <v>3351</v>
      </c>
      <c r="H36" s="26">
        <f>Sheet3!H35</f>
        <v>9</v>
      </c>
      <c r="I36" s="26">
        <f>Sheet3!I35</f>
        <v>3342</v>
      </c>
      <c r="J36" s="27">
        <f t="shared" si="2"/>
        <v>9.131602506714408</v>
      </c>
      <c r="K36" s="28">
        <f t="shared" si="3"/>
        <v>-44.44444444444444</v>
      </c>
      <c r="L36" s="28">
        <f t="shared" si="4"/>
        <v>9.275882704967087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910</v>
      </c>
      <c r="E37" s="26">
        <f>Sheet3!E36</f>
        <v>0</v>
      </c>
      <c r="F37" s="26">
        <f>Sheet3!F36</f>
        <v>910</v>
      </c>
      <c r="G37" s="25">
        <f t="shared" si="1"/>
        <v>793</v>
      </c>
      <c r="H37" s="26">
        <f>Sheet3!H36</f>
        <v>0</v>
      </c>
      <c r="I37" s="26">
        <f>Sheet3!I36</f>
        <v>793</v>
      </c>
      <c r="J37" s="27">
        <f t="shared" si="2"/>
        <v>14.754098360655732</v>
      </c>
      <c r="K37" s="28" t="str">
        <f t="shared" si="3"/>
        <v>-</v>
      </c>
      <c r="L37" s="28">
        <f t="shared" si="4"/>
        <v>14.754098360655732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4589</v>
      </c>
      <c r="E38" s="26">
        <f>Sheet3!E37</f>
        <v>7</v>
      </c>
      <c r="F38" s="26">
        <f>Sheet3!F37</f>
        <v>4582</v>
      </c>
      <c r="G38" s="25">
        <f t="shared" si="1"/>
        <v>4432</v>
      </c>
      <c r="H38" s="26">
        <f>Sheet3!H37</f>
        <v>2</v>
      </c>
      <c r="I38" s="26">
        <f>Sheet3!I37</f>
        <v>4430</v>
      </c>
      <c r="J38" s="27">
        <f t="shared" si="2"/>
        <v>3.542418772563183</v>
      </c>
      <c r="K38" s="28">
        <f t="shared" si="3"/>
        <v>250</v>
      </c>
      <c r="L38" s="28">
        <f t="shared" si="4"/>
        <v>3.431151241534991</v>
      </c>
    </row>
    <row r="39" spans="1:12" s="1" customFormat="1" ht="15" customHeight="1">
      <c r="A39" s="41"/>
      <c r="B39" s="75" t="s">
        <v>70</v>
      </c>
      <c r="C39" s="76"/>
      <c r="D39" s="25">
        <f>E39+F39</f>
        <v>4110</v>
      </c>
      <c r="E39" s="26">
        <f>Sheet3!E38</f>
        <v>0</v>
      </c>
      <c r="F39" s="26">
        <f>Sheet3!F38</f>
        <v>4110</v>
      </c>
      <c r="G39" s="25">
        <f>H39+I39</f>
        <v>3570</v>
      </c>
      <c r="H39" s="26">
        <f>Sheet3!H38</f>
        <v>3</v>
      </c>
      <c r="I39" s="26">
        <f>Sheet3!I38</f>
        <v>3567</v>
      </c>
      <c r="J39" s="27">
        <f>IF(G39=0,"-",((D39/G39)-1)*100)</f>
        <v>15.126050420168058</v>
      </c>
      <c r="K39" s="28">
        <f>IF(H39=0,"-",((E39/H39)-1)*100)</f>
        <v>-100</v>
      </c>
      <c r="L39" s="28">
        <f>IF(I39=0,"-",((F39/I39)-1)*100)</f>
        <v>15.222876366694704</v>
      </c>
    </row>
    <row r="40" spans="1:12" s="1" customFormat="1" ht="15" customHeight="1">
      <c r="A40" s="42"/>
      <c r="B40" s="77" t="s">
        <v>57</v>
      </c>
      <c r="C40" s="78"/>
      <c r="D40" s="33">
        <f t="shared" si="0"/>
        <v>23866</v>
      </c>
      <c r="E40" s="26">
        <f>Sheet3!E39</f>
        <v>19</v>
      </c>
      <c r="F40" s="26">
        <f>Sheet3!F39</f>
        <v>23847</v>
      </c>
      <c r="G40" s="33">
        <f t="shared" si="1"/>
        <v>20529</v>
      </c>
      <c r="H40" s="26">
        <f>Sheet3!H39</f>
        <v>17</v>
      </c>
      <c r="I40" s="26">
        <f>Sheet3!I39</f>
        <v>20512</v>
      </c>
      <c r="J40" s="34">
        <f t="shared" si="2"/>
        <v>16.255053826294507</v>
      </c>
      <c r="K40" s="35">
        <f t="shared" si="3"/>
        <v>11.764705882352944</v>
      </c>
      <c r="L40" s="35">
        <f t="shared" si="4"/>
        <v>16.25877535101403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53556</v>
      </c>
      <c r="E41" s="18">
        <f>Sheet3!E44</f>
        <v>209</v>
      </c>
      <c r="F41" s="18">
        <f>Sheet3!F44</f>
        <v>53347</v>
      </c>
      <c r="G41" s="17">
        <f t="shared" si="1"/>
        <v>47551</v>
      </c>
      <c r="H41" s="18">
        <f>Sheet3!H44</f>
        <v>183</v>
      </c>
      <c r="I41" s="18">
        <f>Sheet3!I44</f>
        <v>47368</v>
      </c>
      <c r="J41" s="19">
        <f t="shared" si="2"/>
        <v>12.628546192509106</v>
      </c>
      <c r="K41" s="20">
        <f t="shared" si="3"/>
        <v>14.207650273224036</v>
      </c>
      <c r="L41" s="20">
        <f t="shared" si="4"/>
        <v>12.622445532849191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44749</v>
      </c>
      <c r="E42" s="26">
        <f>Sheet3!E41</f>
        <v>174</v>
      </c>
      <c r="F42" s="26">
        <f>Sheet3!F41</f>
        <v>44575</v>
      </c>
      <c r="G42" s="25">
        <f t="shared" si="1"/>
        <v>40055</v>
      </c>
      <c r="H42" s="26">
        <f>Sheet3!H41</f>
        <v>147</v>
      </c>
      <c r="I42" s="26">
        <f>Sheet3!I41</f>
        <v>39908</v>
      </c>
      <c r="J42" s="27">
        <f t="shared" si="2"/>
        <v>11.718886531019844</v>
      </c>
      <c r="K42" s="28">
        <f t="shared" si="3"/>
        <v>18.36734693877551</v>
      </c>
      <c r="L42" s="28">
        <f t="shared" si="4"/>
        <v>11.694397113360733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7289</v>
      </c>
      <c r="E43" s="26">
        <f>Sheet3!E42</f>
        <v>26</v>
      </c>
      <c r="F43" s="26">
        <f>Sheet3!F42</f>
        <v>7263</v>
      </c>
      <c r="G43" s="25">
        <f t="shared" si="1"/>
        <v>6443</v>
      </c>
      <c r="H43" s="26">
        <f>Sheet3!H42</f>
        <v>23</v>
      </c>
      <c r="I43" s="26">
        <f>Sheet3!I42</f>
        <v>6420</v>
      </c>
      <c r="J43" s="27">
        <f t="shared" si="2"/>
        <v>13.13052925655751</v>
      </c>
      <c r="K43" s="28">
        <f t="shared" si="3"/>
        <v>13.043478260869556</v>
      </c>
      <c r="L43" s="28">
        <f t="shared" si="4"/>
        <v>13.130841121495319</v>
      </c>
    </row>
    <row r="44" spans="1:12" s="1" customFormat="1" ht="15" customHeight="1">
      <c r="A44" s="43"/>
      <c r="B44" s="77" t="s">
        <v>59</v>
      </c>
      <c r="C44" s="78"/>
      <c r="D44" s="33">
        <f t="shared" si="0"/>
        <v>1518</v>
      </c>
      <c r="E44" s="26">
        <f>Sheet3!E43</f>
        <v>9</v>
      </c>
      <c r="F44" s="26">
        <f>Sheet3!F43</f>
        <v>1509</v>
      </c>
      <c r="G44" s="33">
        <f t="shared" si="1"/>
        <v>1053</v>
      </c>
      <c r="H44" s="26">
        <f>Sheet3!H43</f>
        <v>13</v>
      </c>
      <c r="I44" s="26">
        <f>Sheet3!I43</f>
        <v>1040</v>
      </c>
      <c r="J44" s="34">
        <f t="shared" si="2"/>
        <v>44.159544159544154</v>
      </c>
      <c r="K44" s="35">
        <f t="shared" si="3"/>
        <v>-30.76923076923077</v>
      </c>
      <c r="L44" s="35">
        <f t="shared" si="4"/>
        <v>45.09615384615384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5171</v>
      </c>
      <c r="E45" s="18">
        <f>Sheet3!E47</f>
        <v>44</v>
      </c>
      <c r="F45" s="18">
        <f>Sheet3!F47</f>
        <v>5127</v>
      </c>
      <c r="G45" s="17">
        <f t="shared" si="1"/>
        <v>5064</v>
      </c>
      <c r="H45" s="18">
        <f>Sheet3!H47</f>
        <v>65</v>
      </c>
      <c r="I45" s="18">
        <f>Sheet3!I47</f>
        <v>4999</v>
      </c>
      <c r="J45" s="19">
        <f t="shared" si="2"/>
        <v>2.1129541864139068</v>
      </c>
      <c r="K45" s="20">
        <f t="shared" si="3"/>
        <v>-32.30769230769231</v>
      </c>
      <c r="L45" s="20">
        <f t="shared" si="4"/>
        <v>2.5605121024204758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2673</v>
      </c>
      <c r="E46" s="26">
        <f>Sheet3!E45</f>
        <v>36</v>
      </c>
      <c r="F46" s="26">
        <f>Sheet3!F45</f>
        <v>2637</v>
      </c>
      <c r="G46" s="25">
        <f t="shared" si="1"/>
        <v>2391</v>
      </c>
      <c r="H46" s="26">
        <f>Sheet3!H45</f>
        <v>45</v>
      </c>
      <c r="I46" s="26">
        <f>Sheet3!I45</f>
        <v>2346</v>
      </c>
      <c r="J46" s="27">
        <f t="shared" si="2"/>
        <v>11.794228356336255</v>
      </c>
      <c r="K46" s="28">
        <f t="shared" si="3"/>
        <v>-19.999999999999996</v>
      </c>
      <c r="L46" s="28">
        <f t="shared" si="4"/>
        <v>12.404092071611261</v>
      </c>
    </row>
    <row r="47" spans="1:12" s="1" customFormat="1" ht="15" customHeight="1">
      <c r="A47" s="43"/>
      <c r="B47" s="77" t="s">
        <v>61</v>
      </c>
      <c r="C47" s="78"/>
      <c r="D47" s="33">
        <f t="shared" si="0"/>
        <v>2498</v>
      </c>
      <c r="E47" s="26">
        <f>Sheet3!E46</f>
        <v>8</v>
      </c>
      <c r="F47" s="26">
        <f>Sheet3!F46</f>
        <v>2490</v>
      </c>
      <c r="G47" s="33">
        <f t="shared" si="1"/>
        <v>2673</v>
      </c>
      <c r="H47" s="26">
        <f>Sheet3!H46</f>
        <v>20</v>
      </c>
      <c r="I47" s="26">
        <f>Sheet3!I46</f>
        <v>2653</v>
      </c>
      <c r="J47" s="34">
        <f t="shared" si="2"/>
        <v>-6.546950991395439</v>
      </c>
      <c r="K47" s="35">
        <f t="shared" si="3"/>
        <v>-60</v>
      </c>
      <c r="L47" s="35">
        <f t="shared" si="4"/>
        <v>-6.1439879381831926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1172</v>
      </c>
      <c r="E48" s="48">
        <f>Sheet3!E48</f>
        <v>330</v>
      </c>
      <c r="F48" s="48">
        <f>Sheet3!F48</f>
        <v>842</v>
      </c>
      <c r="G48" s="47">
        <f t="shared" si="1"/>
        <v>4847</v>
      </c>
      <c r="H48" s="48">
        <f>Sheet3!H48</f>
        <v>599</v>
      </c>
      <c r="I48" s="48">
        <f>Sheet3!I48</f>
        <v>4248</v>
      </c>
      <c r="J48" s="49">
        <f t="shared" si="2"/>
        <v>-75.82009490406438</v>
      </c>
      <c r="K48" s="50">
        <f t="shared" si="3"/>
        <v>-44.90818030050083</v>
      </c>
      <c r="L48" s="50">
        <f t="shared" si="4"/>
        <v>-80.1789077212806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5123868</v>
      </c>
      <c r="E49" s="54">
        <f>Sheet3!E49</f>
        <v>2005397</v>
      </c>
      <c r="F49" s="54">
        <f>Sheet3!F49</f>
        <v>3118471</v>
      </c>
      <c r="G49" s="47">
        <f t="shared" si="1"/>
        <v>5431503</v>
      </c>
      <c r="H49" s="54">
        <f>Sheet3!H49</f>
        <v>2796826</v>
      </c>
      <c r="I49" s="54">
        <f>Sheet3!I49</f>
        <v>2634677</v>
      </c>
      <c r="J49" s="49">
        <f t="shared" si="2"/>
        <v>-5.663901870255805</v>
      </c>
      <c r="K49" s="55">
        <f t="shared" si="3"/>
        <v>-28.29739855107182</v>
      </c>
      <c r="L49" s="55">
        <f t="shared" si="4"/>
        <v>18.36255449909041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6" t="s">
        <v>82</v>
      </c>
      <c r="B52" s="86"/>
      <c r="C52" s="86"/>
      <c r="D52" s="86"/>
      <c r="E52" s="86"/>
      <c r="F52" s="86"/>
    </row>
  </sheetData>
  <sheetProtection/>
  <mergeCells count="37">
    <mergeCell ref="A52:F52"/>
    <mergeCell ref="B9:C9"/>
    <mergeCell ref="B10:C10"/>
    <mergeCell ref="B26:C26"/>
    <mergeCell ref="B25:C25"/>
    <mergeCell ref="B40:C40"/>
    <mergeCell ref="B38:C38"/>
    <mergeCell ref="B35:C35"/>
    <mergeCell ref="B37:C37"/>
    <mergeCell ref="B36:C36"/>
    <mergeCell ref="B46:C46"/>
    <mergeCell ref="B39:C39"/>
    <mergeCell ref="B22:C22"/>
    <mergeCell ref="B23:C23"/>
    <mergeCell ref="B34:C34"/>
    <mergeCell ref="B43:C43"/>
    <mergeCell ref="B42:C42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</mergeCells>
  <printOptions horizontalCentered="1"/>
  <pageMargins left="0.3937007874015748" right="0.3937007874015748" top="0.29" bottom="0.1968503937007874" header="0.3937007874015748" footer="0.31"/>
  <pageSetup fitToHeight="1" fitToWidth="1" horizontalDpi="360" verticalDpi="36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2017-07-12T03:25:48Z</cp:lastPrinted>
  <dcterms:created xsi:type="dcterms:W3CDTF">2000-09-20T06:55:14Z</dcterms:created>
  <dcterms:modified xsi:type="dcterms:W3CDTF">2017-07-12T08:50:06Z</dcterms:modified>
  <cp:category/>
  <cp:version/>
  <cp:contentType/>
  <cp:contentStatus/>
</cp:coreProperties>
</file>