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<sst xmlns="http://schemas.openxmlformats.org/spreadsheetml/2006/main" count="124" uniqueCount="82">
  <si>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</si>
  <si>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</si>
  <si>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</si>
  <si>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</si>
  <si>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</si>
  <si>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</si>
  <si>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</si>
  <si>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</si>
  <si>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</si>
  <si>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</si>
  <si>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</si>
  <si>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</si>
  <si>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</si>
  <si>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</si>
  <si>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</si>
  <si>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</si>
  <si>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</si>
  <si>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</si>
  <si>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</si>
  <si>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</si>
  <si>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</si>
  <si>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</si>
  <si>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</si>
  <si>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</si>
  <si>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</si>
  <si>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</si>
  <si>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</si>
  <si>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</si>
  <si>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</si>
  <si>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</si>
  <si>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</si>
  <si>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</si>
  <si>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</si>
  <si>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</si>
  <si>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</si>
  <si>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</si>
  <si>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</si>
  <si>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</si>
  <si>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</si>
  <si>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</si>
  <si>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</si>
  <si>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</si>
  <si>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</si>
  <si>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</si>
  <si>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</si>
  <si>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</si>
  <si>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</si>
  <si>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</si>
  <si>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</si>
  <si>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</si>
  <si>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</si>
  <si>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</si>
  <si>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</si>
  <si>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</si>
  <si>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</si>
  <si>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</si>
  <si>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</si>
  <si>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</si>
  <si>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</si>
  <si>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</si>
  <si>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</si>
  <si>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</si>
  <si>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</si>
  <si>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</si>
  <si>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</si>
  <si>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</si>
  <si>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</si>
  <si>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</si>
  <si>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</si>
  <si>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</si>
  <si>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</si>
  <si>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</si>
  <si>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</si>
  <si>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</si>
  <si>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July</t>
  </si>
  <si>
    <t>7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</si>
  <si>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</si>
  <si>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</si>
  <si>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</si>
  <si>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</si>
  <si>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106年7月計28,617人次。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</si>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</sst>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21" xfId="0" applyFont="1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106年7月來臺旅客人數及成長率－按居住地分
Table 1-2 Visitor Arrivals by Residence,
 July, 2017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71</v>
      </c>
      <c r="B2" s="70"/>
      <c r="C2" s="70"/>
      <c r="D2" s="70" t="str">
        <f>Sheet1!A1&amp;"年"&amp;Sheet1!A4&amp;"月 "&amp;Sheet1!A3&amp;", "&amp;Sheet1!A1+1911</f>
        <v>106年7月 July, 2017</v>
      </c>
      <c r="E2" s="70"/>
      <c r="F2" s="70"/>
      <c r="G2" s="70" t="str">
        <f>Sheet1!A1-1&amp;"年"&amp;Sheet1!A4&amp;"月 "&amp;Sheet1!A3&amp;", "&amp;Sheet1!A1-1+1911</f>
        <v>105年7月 July, 2016</v>
      </c>
      <c r="H2" s="70"/>
      <c r="I2" s="70"/>
      <c r="J2" s="71" t="s">
        <v>68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4" t="s">
        <v>0</v>
      </c>
      <c r="B4" s="59" t="s">
        <v>48</v>
      </c>
      <c r="C4" s="60"/>
      <c r="D4" s="3">
        <f aca="true" t="shared" si="0" ref="D4:D49">E4+F4</f>
        <v>156823</v>
      </c>
      <c r="E4" s="3">
        <v>147143</v>
      </c>
      <c r="F4" s="3">
        <v>9680</v>
      </c>
      <c r="G4" s="3">
        <f aca="true" t="shared" si="1" ref="G4:G49">H4+I4</f>
        <v>149724</v>
      </c>
      <c r="H4" s="3">
        <v>140572</v>
      </c>
      <c r="I4" s="3">
        <v>9152</v>
      </c>
      <c r="J4" s="4">
        <f>IF(G4=0,"-",((D4/G4)-1)*100)</f>
        <v>4.741390825786107</v>
      </c>
      <c r="K4" s="4">
        <f>IF(H4=0,"-",((E4/H4)-1)*100)</f>
        <v>4.674472867996471</v>
      </c>
      <c r="L4" s="4">
        <f>IF(I4=0,"-",((F4/I4)-1)*100)</f>
        <v>5.769230769230771</v>
      </c>
    </row>
    <row r="5" spans="1:12" s="1" customFormat="1" ht="15" customHeight="1">
      <c r="A5" s="62"/>
      <c r="B5" s="59" t="s">
        <v>49</v>
      </c>
      <c r="C5" s="60"/>
      <c r="D5" s="3">
        <f t="shared" si="0"/>
        <v>237251</v>
      </c>
      <c r="E5" s="3">
        <v>234322</v>
      </c>
      <c r="F5" s="3">
        <v>2929</v>
      </c>
      <c r="G5" s="3">
        <f t="shared" si="1"/>
        <v>299805</v>
      </c>
      <c r="H5" s="3">
        <v>296775</v>
      </c>
      <c r="I5" s="3">
        <v>3030</v>
      </c>
      <c r="J5" s="4">
        <f aca="true" t="shared" si="2" ref="J5:J49">IF(G5=0,"-",((D5/G5)-1)*100)</f>
        <v>-20.864895515418358</v>
      </c>
      <c r="K5" s="4">
        <f aca="true" t="shared" si="3" ref="K5:K49">IF(H5=0,"-",((E5/H5)-1)*100)</f>
        <v>-21.043888467694384</v>
      </c>
      <c r="L5" s="4">
        <f aca="true" t="shared" si="4" ref="L5:L49">IF(I5=0,"-",((F5/I5)-1)*100)</f>
        <v>-3.3333333333333326</v>
      </c>
    </row>
    <row r="6" spans="1:12" s="1" customFormat="1" ht="15" customHeight="1">
      <c r="A6" s="62"/>
      <c r="B6" s="59" t="s">
        <v>6</v>
      </c>
      <c r="C6" s="60"/>
      <c r="D6" s="3">
        <f t="shared" si="0"/>
        <v>131238</v>
      </c>
      <c r="E6" s="3">
        <v>137</v>
      </c>
      <c r="F6" s="3">
        <v>131101</v>
      </c>
      <c r="G6" s="3">
        <f t="shared" si="1"/>
        <v>133795</v>
      </c>
      <c r="H6" s="3">
        <v>104</v>
      </c>
      <c r="I6" s="3">
        <v>133691</v>
      </c>
      <c r="J6" s="4">
        <f t="shared" si="2"/>
        <v>-1.9111327030158054</v>
      </c>
      <c r="K6" s="4">
        <f t="shared" si="3"/>
        <v>31.73076923076923</v>
      </c>
      <c r="L6" s="4">
        <f t="shared" si="4"/>
        <v>-1.937303184208361</v>
      </c>
    </row>
    <row r="7" spans="1:12" s="1" customFormat="1" ht="15" customHeight="1">
      <c r="A7" s="62"/>
      <c r="B7" s="59" t="s">
        <v>76</v>
      </c>
      <c r="C7" s="60"/>
      <c r="D7" s="3">
        <f t="shared" si="0"/>
        <v>71320</v>
      </c>
      <c r="E7" s="3">
        <v>423</v>
      </c>
      <c r="F7" s="3">
        <v>70897</v>
      </c>
      <c r="G7" s="3">
        <f t="shared" si="1"/>
        <v>71641</v>
      </c>
      <c r="H7" s="3">
        <v>323</v>
      </c>
      <c r="I7" s="3">
        <v>71318</v>
      </c>
      <c r="J7" s="4">
        <f t="shared" si="2"/>
        <v>-0.44806744741139326</v>
      </c>
      <c r="K7" s="4">
        <f t="shared" si="3"/>
        <v>30.959752321981426</v>
      </c>
      <c r="L7" s="4">
        <f t="shared" si="4"/>
        <v>-0.5903138057713364</v>
      </c>
    </row>
    <row r="8" spans="1:12" s="1" customFormat="1" ht="15" customHeight="1">
      <c r="A8" s="62"/>
      <c r="B8" s="59" t="s">
        <v>7</v>
      </c>
      <c r="C8" s="60"/>
      <c r="D8" s="3">
        <f t="shared" si="0"/>
        <v>2910</v>
      </c>
      <c r="E8" s="3">
        <v>5</v>
      </c>
      <c r="F8" s="3">
        <v>2905</v>
      </c>
      <c r="G8" s="3">
        <f t="shared" si="1"/>
        <v>2760</v>
      </c>
      <c r="H8" s="3">
        <v>6</v>
      </c>
      <c r="I8" s="3">
        <v>2754</v>
      </c>
      <c r="J8" s="4">
        <f t="shared" si="2"/>
        <v>5.434782608695654</v>
      </c>
      <c r="K8" s="4">
        <f t="shared" si="3"/>
        <v>-16.666666666666664</v>
      </c>
      <c r="L8" s="4">
        <f t="shared" si="4"/>
        <v>5.482933914306454</v>
      </c>
    </row>
    <row r="9" spans="1:12" s="1" customFormat="1" ht="15" customHeight="1">
      <c r="A9" s="62"/>
      <c r="B9" s="59" t="s">
        <v>8</v>
      </c>
      <c r="C9" s="60"/>
      <c r="D9" s="3">
        <f t="shared" si="0"/>
        <v>1637</v>
      </c>
      <c r="E9" s="3">
        <v>22</v>
      </c>
      <c r="F9" s="3">
        <v>1615</v>
      </c>
      <c r="G9" s="3">
        <f t="shared" si="1"/>
        <v>1730</v>
      </c>
      <c r="H9" s="3">
        <v>16</v>
      </c>
      <c r="I9" s="3">
        <v>1714</v>
      </c>
      <c r="J9" s="4">
        <f t="shared" si="2"/>
        <v>-5.375722543352602</v>
      </c>
      <c r="K9" s="4">
        <f t="shared" si="3"/>
        <v>37.5</v>
      </c>
      <c r="L9" s="4">
        <f t="shared" si="4"/>
        <v>-5.775962660443412</v>
      </c>
    </row>
    <row r="10" spans="1:12" s="1" customFormat="1" ht="15" customHeight="1">
      <c r="A10" s="62"/>
      <c r="B10" s="64" t="s">
        <v>1</v>
      </c>
      <c r="C10" s="57" t="s">
        <v>9</v>
      </c>
      <c r="D10" s="3">
        <f t="shared" si="0"/>
        <v>23119</v>
      </c>
      <c r="E10" s="3">
        <v>49</v>
      </c>
      <c r="F10" s="3">
        <v>23070</v>
      </c>
      <c r="G10" s="3">
        <f t="shared" si="1"/>
        <v>26167</v>
      </c>
      <c r="H10" s="3">
        <v>60</v>
      </c>
      <c r="I10" s="3">
        <v>26107</v>
      </c>
      <c r="J10" s="4">
        <f t="shared" si="2"/>
        <v>-11.64825925784385</v>
      </c>
      <c r="K10" s="4">
        <f t="shared" si="3"/>
        <v>-18.333333333333336</v>
      </c>
      <c r="L10" s="4">
        <f t="shared" si="4"/>
        <v>-11.632895392040455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22423</v>
      </c>
      <c r="E11" s="3">
        <v>27</v>
      </c>
      <c r="F11" s="3">
        <v>22396</v>
      </c>
      <c r="G11" s="3">
        <f t="shared" si="1"/>
        <v>21393</v>
      </c>
      <c r="H11" s="3">
        <v>16</v>
      </c>
      <c r="I11" s="3">
        <v>21377</v>
      </c>
      <c r="J11" s="4">
        <f t="shared" si="2"/>
        <v>4.814659000607668</v>
      </c>
      <c r="K11" s="4">
        <f t="shared" si="3"/>
        <v>68.75</v>
      </c>
      <c r="L11" s="4">
        <f t="shared" si="4"/>
        <v>4.766805445104549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18212</v>
      </c>
      <c r="E12" s="3">
        <v>29</v>
      </c>
      <c r="F12" s="3">
        <v>18183</v>
      </c>
      <c r="G12" s="3">
        <f t="shared" si="1"/>
        <v>17157</v>
      </c>
      <c r="H12" s="3">
        <v>48</v>
      </c>
      <c r="I12" s="3">
        <v>17109</v>
      </c>
      <c r="J12" s="4">
        <f t="shared" si="2"/>
        <v>6.1490936643935346</v>
      </c>
      <c r="K12" s="4">
        <f t="shared" si="3"/>
        <v>-39.583333333333336</v>
      </c>
      <c r="L12" s="4">
        <f t="shared" si="4"/>
        <v>6.277397860775036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18609</v>
      </c>
      <c r="E13" s="3">
        <v>159</v>
      </c>
      <c r="F13" s="3">
        <v>18450</v>
      </c>
      <c r="G13" s="3">
        <f t="shared" si="1"/>
        <v>12274</v>
      </c>
      <c r="H13" s="3">
        <v>159</v>
      </c>
      <c r="I13" s="3">
        <v>12115</v>
      </c>
      <c r="J13" s="4">
        <f t="shared" si="2"/>
        <v>51.61316604204009</v>
      </c>
      <c r="K13" s="4">
        <f t="shared" si="3"/>
        <v>0</v>
      </c>
      <c r="L13" s="4">
        <f t="shared" si="4"/>
        <v>52.290548906314484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18096</v>
      </c>
      <c r="E14" s="3">
        <v>33</v>
      </c>
      <c r="F14" s="3">
        <v>18063</v>
      </c>
      <c r="G14" s="3">
        <f t="shared" si="1"/>
        <v>10281</v>
      </c>
      <c r="H14" s="3">
        <v>46</v>
      </c>
      <c r="I14" s="3">
        <v>10235</v>
      </c>
      <c r="J14" s="4">
        <f t="shared" si="2"/>
        <v>76.01400641960898</v>
      </c>
      <c r="K14" s="4">
        <f t="shared" si="3"/>
        <v>-28.260869565217394</v>
      </c>
      <c r="L14" s="4">
        <f t="shared" si="4"/>
        <v>76.48265754763068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37248</v>
      </c>
      <c r="E15" s="3">
        <v>280</v>
      </c>
      <c r="F15" s="3">
        <v>36968</v>
      </c>
      <c r="G15" s="3">
        <f t="shared" si="1"/>
        <v>15432</v>
      </c>
      <c r="H15" s="3">
        <v>247</v>
      </c>
      <c r="I15" s="3">
        <v>15185</v>
      </c>
      <c r="J15" s="4">
        <f t="shared" si="2"/>
        <v>141.36858475894246</v>
      </c>
      <c r="K15" s="4">
        <f t="shared" si="3"/>
        <v>13.36032388663968</v>
      </c>
      <c r="L15" s="4">
        <f t="shared" si="4"/>
        <v>143.45077378992426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1996</v>
      </c>
      <c r="E16" s="3">
        <v>21</v>
      </c>
      <c r="F16" s="3">
        <v>1975</v>
      </c>
      <c r="G16" s="3">
        <f t="shared" si="1"/>
        <v>1306</v>
      </c>
      <c r="H16" s="3">
        <v>40</v>
      </c>
      <c r="I16" s="3">
        <v>1266</v>
      </c>
      <c r="J16" s="4">
        <f t="shared" si="2"/>
        <v>52.83307810107198</v>
      </c>
      <c r="K16" s="4">
        <f t="shared" si="3"/>
        <v>-47.5</v>
      </c>
      <c r="L16" s="4">
        <f t="shared" si="4"/>
        <v>56.00315955766193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139703</v>
      </c>
      <c r="E17" s="3">
        <v>598</v>
      </c>
      <c r="F17" s="3">
        <v>139105</v>
      </c>
      <c r="G17" s="3">
        <f t="shared" si="1"/>
        <v>104010</v>
      </c>
      <c r="H17" s="3">
        <v>616</v>
      </c>
      <c r="I17" s="3">
        <v>103394</v>
      </c>
      <c r="J17" s="4">
        <f t="shared" si="2"/>
        <v>34.316892606480145</v>
      </c>
      <c r="K17" s="4">
        <f t="shared" si="3"/>
        <v>-2.922077922077926</v>
      </c>
      <c r="L17" s="4">
        <f t="shared" si="4"/>
        <v>34.53875466661509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1049</v>
      </c>
      <c r="E18" s="3">
        <v>7</v>
      </c>
      <c r="F18" s="3">
        <v>1042</v>
      </c>
      <c r="G18" s="3">
        <f t="shared" si="1"/>
        <v>795</v>
      </c>
      <c r="H18" s="3">
        <v>4</v>
      </c>
      <c r="I18" s="3">
        <v>791</v>
      </c>
      <c r="J18" s="4">
        <f t="shared" si="2"/>
        <v>31.94968553459119</v>
      </c>
      <c r="K18" s="4">
        <f t="shared" si="3"/>
        <v>75</v>
      </c>
      <c r="L18" s="4">
        <f t="shared" si="4"/>
        <v>31.731984829329953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741931</v>
      </c>
      <c r="E19" s="3">
        <v>382657</v>
      </c>
      <c r="F19" s="3">
        <v>359274</v>
      </c>
      <c r="G19" s="3">
        <f t="shared" si="1"/>
        <v>764260</v>
      </c>
      <c r="H19" s="3">
        <v>438416</v>
      </c>
      <c r="I19" s="3">
        <v>325844</v>
      </c>
      <c r="J19" s="4">
        <f t="shared" si="2"/>
        <v>-2.9216497003637487</v>
      </c>
      <c r="K19" s="4">
        <f t="shared" si="3"/>
        <v>-12.718285828984344</v>
      </c>
      <c r="L19" s="4">
        <f t="shared" si="4"/>
        <v>10.259510686095187</v>
      </c>
    </row>
    <row r="20" spans="1:12" s="1" customFormat="1" ht="15" customHeight="1">
      <c r="A20" s="64" t="s">
        <v>2</v>
      </c>
      <c r="B20" s="59" t="s">
        <v>17</v>
      </c>
      <c r="C20" s="60"/>
      <c r="D20" s="3">
        <f t="shared" si="0"/>
        <v>8783</v>
      </c>
      <c r="E20" s="3">
        <v>52</v>
      </c>
      <c r="F20" s="3">
        <v>8731</v>
      </c>
      <c r="G20" s="3">
        <f t="shared" si="1"/>
        <v>8146</v>
      </c>
      <c r="H20" s="3">
        <v>41</v>
      </c>
      <c r="I20" s="3">
        <v>8105</v>
      </c>
      <c r="J20" s="4">
        <f t="shared" si="2"/>
        <v>7.819788853425003</v>
      </c>
      <c r="K20" s="4">
        <f t="shared" si="3"/>
        <v>26.82926829268293</v>
      </c>
      <c r="L20" s="4">
        <f t="shared" si="4"/>
        <v>7.723627390499699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47532</v>
      </c>
      <c r="E21" s="3">
        <v>431</v>
      </c>
      <c r="F21" s="3">
        <v>47101</v>
      </c>
      <c r="G21" s="3">
        <f t="shared" si="1"/>
        <v>42862</v>
      </c>
      <c r="H21" s="3">
        <v>348</v>
      </c>
      <c r="I21" s="3">
        <v>42514</v>
      </c>
      <c r="J21" s="4">
        <f t="shared" si="2"/>
        <v>10.89543185105688</v>
      </c>
      <c r="K21" s="4">
        <f t="shared" si="3"/>
        <v>23.85057471264367</v>
      </c>
      <c r="L21" s="4">
        <f t="shared" si="4"/>
        <v>10.789387025450448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306</v>
      </c>
      <c r="E22" s="3">
        <v>4</v>
      </c>
      <c r="F22" s="3">
        <v>302</v>
      </c>
      <c r="G22" s="3">
        <f t="shared" si="1"/>
        <v>314</v>
      </c>
      <c r="H22" s="3">
        <v>4</v>
      </c>
      <c r="I22" s="3">
        <v>310</v>
      </c>
      <c r="J22" s="4">
        <f t="shared" si="2"/>
        <v>-2.547770700636942</v>
      </c>
      <c r="K22" s="4">
        <f t="shared" si="3"/>
        <v>0</v>
      </c>
      <c r="L22" s="4">
        <f t="shared" si="4"/>
        <v>-2.580645161290318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308</v>
      </c>
      <c r="E23" s="3">
        <v>14</v>
      </c>
      <c r="F23" s="3">
        <v>294</v>
      </c>
      <c r="G23" s="3">
        <f t="shared" si="1"/>
        <v>301</v>
      </c>
      <c r="H23" s="3">
        <v>27</v>
      </c>
      <c r="I23" s="3">
        <v>274</v>
      </c>
      <c r="J23" s="4">
        <f t="shared" si="2"/>
        <v>2.3255813953488413</v>
      </c>
      <c r="K23" s="4">
        <f t="shared" si="3"/>
        <v>-48.14814814814815</v>
      </c>
      <c r="L23" s="4">
        <f t="shared" si="4"/>
        <v>7.299270072992692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86</v>
      </c>
      <c r="E24" s="3">
        <v>1</v>
      </c>
      <c r="F24" s="3">
        <v>85</v>
      </c>
      <c r="G24" s="3">
        <f t="shared" si="1"/>
        <v>66</v>
      </c>
      <c r="H24" s="3">
        <v>5</v>
      </c>
      <c r="I24" s="3">
        <v>61</v>
      </c>
      <c r="J24" s="4">
        <f t="shared" si="2"/>
        <v>30.303030303030297</v>
      </c>
      <c r="K24" s="4">
        <f t="shared" si="3"/>
        <v>-80</v>
      </c>
      <c r="L24" s="4">
        <f t="shared" si="4"/>
        <v>39.34426229508197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869</v>
      </c>
      <c r="E25" s="3">
        <v>17</v>
      </c>
      <c r="F25" s="3">
        <v>852</v>
      </c>
      <c r="G25" s="3">
        <f t="shared" si="1"/>
        <v>737</v>
      </c>
      <c r="H25" s="3">
        <v>21</v>
      </c>
      <c r="I25" s="3">
        <v>716</v>
      </c>
      <c r="J25" s="4">
        <f t="shared" si="2"/>
        <v>17.910447761194035</v>
      </c>
      <c r="K25" s="4">
        <f t="shared" si="3"/>
        <v>-19.047619047619047</v>
      </c>
      <c r="L25" s="4">
        <f t="shared" si="4"/>
        <v>18.99441340782122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57884</v>
      </c>
      <c r="E26" s="3">
        <v>519</v>
      </c>
      <c r="F26" s="3">
        <v>57365</v>
      </c>
      <c r="G26" s="3">
        <f t="shared" si="1"/>
        <v>52426</v>
      </c>
      <c r="H26" s="3">
        <v>446</v>
      </c>
      <c r="I26" s="3">
        <v>51980</v>
      </c>
      <c r="J26" s="4">
        <f t="shared" si="2"/>
        <v>10.410864838057442</v>
      </c>
      <c r="K26" s="4">
        <f t="shared" si="3"/>
        <v>16.367713004484298</v>
      </c>
      <c r="L26" s="4">
        <f t="shared" si="4"/>
        <v>10.359753751442868</v>
      </c>
    </row>
    <row r="27" spans="1:12" s="1" customFormat="1" ht="15" customHeight="1">
      <c r="A27" s="64" t="s">
        <v>3</v>
      </c>
      <c r="B27" s="59" t="s">
        <v>23</v>
      </c>
      <c r="C27" s="60"/>
      <c r="D27" s="3">
        <f t="shared" si="0"/>
        <v>790</v>
      </c>
      <c r="E27" s="3">
        <v>1</v>
      </c>
      <c r="F27" s="3">
        <v>789</v>
      </c>
      <c r="G27" s="3">
        <f t="shared" si="1"/>
        <v>635</v>
      </c>
      <c r="H27" s="3">
        <v>1</v>
      </c>
      <c r="I27" s="3">
        <v>634</v>
      </c>
      <c r="J27" s="4">
        <f t="shared" si="2"/>
        <v>24.409448818897637</v>
      </c>
      <c r="K27" s="4">
        <f t="shared" si="3"/>
        <v>0</v>
      </c>
      <c r="L27" s="4">
        <f t="shared" si="4"/>
        <v>24.447949526813883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3995</v>
      </c>
      <c r="E28" s="3">
        <v>27</v>
      </c>
      <c r="F28" s="3">
        <v>3968</v>
      </c>
      <c r="G28" s="3">
        <f t="shared" si="1"/>
        <v>3733</v>
      </c>
      <c r="H28" s="3">
        <v>29</v>
      </c>
      <c r="I28" s="3">
        <v>3704</v>
      </c>
      <c r="J28" s="4">
        <f t="shared" si="2"/>
        <v>7.018483793195829</v>
      </c>
      <c r="K28" s="4">
        <f t="shared" si="3"/>
        <v>-6.896551724137934</v>
      </c>
      <c r="L28" s="4">
        <f t="shared" si="4"/>
        <v>7.127429805615559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4215</v>
      </c>
      <c r="E29" s="3">
        <v>17</v>
      </c>
      <c r="F29" s="3">
        <v>4198</v>
      </c>
      <c r="G29" s="3">
        <f t="shared" si="1"/>
        <v>4117</v>
      </c>
      <c r="H29" s="3">
        <v>17</v>
      </c>
      <c r="I29" s="3">
        <v>4100</v>
      </c>
      <c r="J29" s="4">
        <f t="shared" si="2"/>
        <v>2.3803740587806654</v>
      </c>
      <c r="K29" s="4">
        <f t="shared" si="3"/>
        <v>0</v>
      </c>
      <c r="L29" s="4">
        <f t="shared" si="4"/>
        <v>2.3902439024390265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1504</v>
      </c>
      <c r="E30" s="3">
        <v>1</v>
      </c>
      <c r="F30" s="3">
        <v>1503</v>
      </c>
      <c r="G30" s="3">
        <f t="shared" si="1"/>
        <v>1283</v>
      </c>
      <c r="H30" s="3">
        <v>0</v>
      </c>
      <c r="I30" s="3">
        <v>1283</v>
      </c>
      <c r="J30" s="4">
        <f t="shared" si="2"/>
        <v>17.225253312548716</v>
      </c>
      <c r="K30" s="4" t="str">
        <f t="shared" si="3"/>
        <v>-</v>
      </c>
      <c r="L30" s="4">
        <f t="shared" si="4"/>
        <v>17.147310989867503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2639</v>
      </c>
      <c r="E31" s="3">
        <v>7</v>
      </c>
      <c r="F31" s="3">
        <v>2632</v>
      </c>
      <c r="G31" s="3">
        <f t="shared" si="1"/>
        <v>2085</v>
      </c>
      <c r="H31" s="3">
        <v>6</v>
      </c>
      <c r="I31" s="3">
        <v>2079</v>
      </c>
      <c r="J31" s="4">
        <f t="shared" si="2"/>
        <v>26.57074340527579</v>
      </c>
      <c r="K31" s="4">
        <f t="shared" si="3"/>
        <v>16.666666666666675</v>
      </c>
      <c r="L31" s="4">
        <f t="shared" si="4"/>
        <v>26.599326599326602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872</v>
      </c>
      <c r="E32" s="3">
        <v>7</v>
      </c>
      <c r="F32" s="3">
        <v>865</v>
      </c>
      <c r="G32" s="3">
        <f t="shared" si="1"/>
        <v>995</v>
      </c>
      <c r="H32" s="3">
        <v>8</v>
      </c>
      <c r="I32" s="3">
        <v>987</v>
      </c>
      <c r="J32" s="4">
        <f t="shared" si="2"/>
        <v>-12.361809045226135</v>
      </c>
      <c r="K32" s="4">
        <f t="shared" si="3"/>
        <v>-12.5</v>
      </c>
      <c r="L32" s="4">
        <f t="shared" si="4"/>
        <v>-12.360688956433641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927</v>
      </c>
      <c r="E33" s="3">
        <v>6</v>
      </c>
      <c r="F33" s="3">
        <v>921</v>
      </c>
      <c r="G33" s="3">
        <f t="shared" si="1"/>
        <v>899</v>
      </c>
      <c r="H33" s="3">
        <v>2</v>
      </c>
      <c r="I33" s="3">
        <v>897</v>
      </c>
      <c r="J33" s="4">
        <f t="shared" si="2"/>
        <v>3.1145717463848754</v>
      </c>
      <c r="K33" s="4">
        <f t="shared" si="3"/>
        <v>200</v>
      </c>
      <c r="L33" s="4">
        <f t="shared" si="4"/>
        <v>2.6755852842809347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4762</v>
      </c>
      <c r="E34" s="3">
        <v>17</v>
      </c>
      <c r="F34" s="3">
        <v>4745</v>
      </c>
      <c r="G34" s="3">
        <f t="shared" si="1"/>
        <v>5051</v>
      </c>
      <c r="H34" s="3">
        <v>14</v>
      </c>
      <c r="I34" s="3">
        <v>5037</v>
      </c>
      <c r="J34" s="4">
        <f t="shared" si="2"/>
        <v>-5.7216392793506206</v>
      </c>
      <c r="K34" s="4">
        <f t="shared" si="3"/>
        <v>21.42857142857142</v>
      </c>
      <c r="L34" s="4">
        <f t="shared" si="4"/>
        <v>-5.797101449275366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598</v>
      </c>
      <c r="E35" s="3">
        <v>1</v>
      </c>
      <c r="F35" s="3">
        <v>597</v>
      </c>
      <c r="G35" s="3">
        <f t="shared" si="1"/>
        <v>637</v>
      </c>
      <c r="H35" s="3">
        <v>0</v>
      </c>
      <c r="I35" s="3">
        <v>637</v>
      </c>
      <c r="J35" s="4">
        <f t="shared" si="2"/>
        <v>-6.122448979591832</v>
      </c>
      <c r="K35" s="4" t="str">
        <f t="shared" si="3"/>
        <v>-</v>
      </c>
      <c r="L35" s="4">
        <f t="shared" si="4"/>
        <v>-6.279434850863419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142</v>
      </c>
      <c r="E36" s="3">
        <v>0</v>
      </c>
      <c r="F36" s="3">
        <v>142</v>
      </c>
      <c r="G36" s="3">
        <f t="shared" si="1"/>
        <v>181</v>
      </c>
      <c r="H36" s="3">
        <v>0</v>
      </c>
      <c r="I36" s="3">
        <v>181</v>
      </c>
      <c r="J36" s="4">
        <f t="shared" si="2"/>
        <v>-21.54696132596685</v>
      </c>
      <c r="K36" s="4" t="str">
        <f t="shared" si="3"/>
        <v>-</v>
      </c>
      <c r="L36" s="4">
        <f t="shared" si="4"/>
        <v>-21.54696132596685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599</v>
      </c>
      <c r="E37" s="3">
        <v>1</v>
      </c>
      <c r="F37" s="3">
        <v>598</v>
      </c>
      <c r="G37" s="3">
        <f t="shared" si="1"/>
        <v>569</v>
      </c>
      <c r="H37" s="3">
        <v>0</v>
      </c>
      <c r="I37" s="3">
        <v>569</v>
      </c>
      <c r="J37" s="4">
        <f t="shared" si="2"/>
        <v>5.272407732864681</v>
      </c>
      <c r="K37" s="4" t="str">
        <f t="shared" si="3"/>
        <v>-</v>
      </c>
      <c r="L37" s="4">
        <f t="shared" si="4"/>
        <v>5.096660808435849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669</v>
      </c>
      <c r="E38" s="3">
        <v>0</v>
      </c>
      <c r="F38" s="3">
        <v>669</v>
      </c>
      <c r="G38" s="3">
        <f t="shared" si="1"/>
        <v>684</v>
      </c>
      <c r="H38" s="3">
        <v>0</v>
      </c>
      <c r="I38" s="3">
        <v>684</v>
      </c>
      <c r="J38" s="4">
        <f t="shared" si="2"/>
        <v>-2.1929824561403466</v>
      </c>
      <c r="K38" s="4" t="str">
        <f t="shared" si="3"/>
        <v>-</v>
      </c>
      <c r="L38" s="4">
        <f t="shared" si="4"/>
        <v>-2.1929824561403466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3691</v>
      </c>
      <c r="E39" s="3">
        <v>0</v>
      </c>
      <c r="F39" s="3">
        <v>3691</v>
      </c>
      <c r="G39" s="3">
        <f t="shared" si="1"/>
        <v>3983</v>
      </c>
      <c r="H39" s="3">
        <v>2</v>
      </c>
      <c r="I39" s="3">
        <v>3981</v>
      </c>
      <c r="J39" s="4">
        <f t="shared" si="2"/>
        <v>-7.331157419030876</v>
      </c>
      <c r="K39" s="4">
        <f t="shared" si="3"/>
        <v>-100</v>
      </c>
      <c r="L39" s="4">
        <f t="shared" si="4"/>
        <v>-7.2846018588294426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25403</v>
      </c>
      <c r="E40" s="3">
        <v>85</v>
      </c>
      <c r="F40" s="3">
        <v>25318</v>
      </c>
      <c r="G40" s="3">
        <f t="shared" si="1"/>
        <v>24852</v>
      </c>
      <c r="H40" s="3">
        <v>79</v>
      </c>
      <c r="I40" s="3">
        <v>24773</v>
      </c>
      <c r="J40" s="4">
        <f t="shared" si="2"/>
        <v>2.2171253822629966</v>
      </c>
      <c r="K40" s="4">
        <f t="shared" si="3"/>
        <v>7.594936708860756</v>
      </c>
      <c r="L40" s="4">
        <f t="shared" si="4"/>
        <v>2.199975780083152</v>
      </c>
    </row>
    <row r="41" spans="1:12" s="1" customFormat="1" ht="15" customHeight="1">
      <c r="A41" s="61" t="s">
        <v>4</v>
      </c>
      <c r="B41" s="59" t="s">
        <v>34</v>
      </c>
      <c r="C41" s="60"/>
      <c r="D41" s="3">
        <f t="shared" si="0"/>
        <v>5565</v>
      </c>
      <c r="E41" s="3">
        <v>27</v>
      </c>
      <c r="F41" s="3">
        <v>5538</v>
      </c>
      <c r="G41" s="3">
        <f t="shared" si="1"/>
        <v>5068</v>
      </c>
      <c r="H41" s="3">
        <v>22</v>
      </c>
      <c r="I41" s="3">
        <v>5046</v>
      </c>
      <c r="J41" s="4">
        <f t="shared" si="2"/>
        <v>9.806629834254155</v>
      </c>
      <c r="K41" s="4">
        <f t="shared" si="3"/>
        <v>22.72727272727273</v>
      </c>
      <c r="L41" s="4">
        <f t="shared" si="4"/>
        <v>9.750297265160523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1046</v>
      </c>
      <c r="E42" s="3">
        <v>3</v>
      </c>
      <c r="F42" s="3">
        <v>1043</v>
      </c>
      <c r="G42" s="3">
        <f t="shared" si="1"/>
        <v>943</v>
      </c>
      <c r="H42" s="3">
        <v>3</v>
      </c>
      <c r="I42" s="3">
        <v>940</v>
      </c>
      <c r="J42" s="4">
        <f t="shared" si="2"/>
        <v>10.92258748674444</v>
      </c>
      <c r="K42" s="4">
        <f t="shared" si="3"/>
        <v>0</v>
      </c>
      <c r="L42" s="4">
        <f t="shared" si="4"/>
        <v>10.957446808510628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175</v>
      </c>
      <c r="E43" s="3">
        <v>0</v>
      </c>
      <c r="F43" s="3">
        <v>175</v>
      </c>
      <c r="G43" s="3">
        <f t="shared" si="1"/>
        <v>201</v>
      </c>
      <c r="H43" s="3">
        <v>0</v>
      </c>
      <c r="I43" s="3">
        <v>201</v>
      </c>
      <c r="J43" s="4">
        <f t="shared" si="2"/>
        <v>-12.935323383084574</v>
      </c>
      <c r="K43" s="4" t="str">
        <f t="shared" si="3"/>
        <v>-</v>
      </c>
      <c r="L43" s="4">
        <f t="shared" si="4"/>
        <v>-12.935323383084574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6786</v>
      </c>
      <c r="E44" s="3">
        <v>30</v>
      </c>
      <c r="F44" s="3">
        <v>6756</v>
      </c>
      <c r="G44" s="3">
        <f t="shared" si="1"/>
        <v>6212</v>
      </c>
      <c r="H44" s="3">
        <v>25</v>
      </c>
      <c r="I44" s="3">
        <v>6187</v>
      </c>
      <c r="J44" s="4">
        <f t="shared" si="2"/>
        <v>9.240180296200906</v>
      </c>
      <c r="K44" s="4">
        <f t="shared" si="3"/>
        <v>19.999999999999996</v>
      </c>
      <c r="L44" s="4">
        <f t="shared" si="4"/>
        <v>9.19670276385971</v>
      </c>
    </row>
    <row r="45" spans="1:12" s="1" customFormat="1" ht="24.75" customHeight="1">
      <c r="A45" s="61" t="s">
        <v>5</v>
      </c>
      <c r="B45" s="59" t="s">
        <v>38</v>
      </c>
      <c r="C45" s="60"/>
      <c r="D45" s="3">
        <f t="shared" si="0"/>
        <v>527</v>
      </c>
      <c r="E45" s="3">
        <v>2</v>
      </c>
      <c r="F45" s="3">
        <v>525</v>
      </c>
      <c r="G45" s="3">
        <f t="shared" si="1"/>
        <v>446</v>
      </c>
      <c r="H45" s="3">
        <v>5</v>
      </c>
      <c r="I45" s="3">
        <v>441</v>
      </c>
      <c r="J45" s="4">
        <f t="shared" si="2"/>
        <v>18.161434977578473</v>
      </c>
      <c r="K45" s="4">
        <f t="shared" si="3"/>
        <v>-60</v>
      </c>
      <c r="L45" s="4">
        <f t="shared" si="4"/>
        <v>19.047619047619047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468</v>
      </c>
      <c r="E46" s="3">
        <v>3</v>
      </c>
      <c r="F46" s="3">
        <v>465</v>
      </c>
      <c r="G46" s="3">
        <f t="shared" si="1"/>
        <v>511</v>
      </c>
      <c r="H46" s="3">
        <v>1</v>
      </c>
      <c r="I46" s="3">
        <v>510</v>
      </c>
      <c r="J46" s="4">
        <f t="shared" si="2"/>
        <v>-8.414872798434448</v>
      </c>
      <c r="K46" s="4">
        <f t="shared" si="3"/>
        <v>200</v>
      </c>
      <c r="L46" s="4">
        <f t="shared" si="4"/>
        <v>-8.823529411764708</v>
      </c>
    </row>
    <row r="47" spans="1:12" s="1" customFormat="1" ht="19.5" customHeight="1">
      <c r="A47" s="63"/>
      <c r="B47" s="66" t="s">
        <v>40</v>
      </c>
      <c r="C47" s="67"/>
      <c r="D47" s="3">
        <f t="shared" si="0"/>
        <v>995</v>
      </c>
      <c r="E47" s="3">
        <v>5</v>
      </c>
      <c r="F47" s="3">
        <v>990</v>
      </c>
      <c r="G47" s="3">
        <f t="shared" si="1"/>
        <v>957</v>
      </c>
      <c r="H47" s="3">
        <v>6</v>
      </c>
      <c r="I47" s="3">
        <v>951</v>
      </c>
      <c r="J47" s="4">
        <f t="shared" si="2"/>
        <v>3.9707419017763756</v>
      </c>
      <c r="K47" s="4">
        <f t="shared" si="3"/>
        <v>-16.666666666666664</v>
      </c>
      <c r="L47" s="4">
        <f t="shared" si="4"/>
        <v>4.100946372239744</v>
      </c>
    </row>
    <row r="48" spans="1:12" s="1" customFormat="1" ht="15" customHeight="1">
      <c r="A48" s="46"/>
      <c r="B48" s="68" t="s">
        <v>41</v>
      </c>
      <c r="C48" s="67"/>
      <c r="D48" s="3">
        <f t="shared" si="0"/>
        <v>105</v>
      </c>
      <c r="E48" s="3">
        <v>60</v>
      </c>
      <c r="F48" s="3">
        <v>45</v>
      </c>
      <c r="G48" s="3">
        <f t="shared" si="1"/>
        <v>162</v>
      </c>
      <c r="H48" s="3">
        <v>124</v>
      </c>
      <c r="I48" s="3">
        <v>38</v>
      </c>
      <c r="J48" s="4">
        <f t="shared" si="2"/>
        <v>-35.18518518518518</v>
      </c>
      <c r="K48" s="4">
        <f t="shared" si="3"/>
        <v>-51.61290322580645</v>
      </c>
      <c r="L48" s="4">
        <f t="shared" si="4"/>
        <v>18.421052631578938</v>
      </c>
    </row>
    <row r="49" spans="1:12" s="1" customFormat="1" ht="15" customHeight="1">
      <c r="A49" s="47"/>
      <c r="B49" s="65" t="s">
        <v>42</v>
      </c>
      <c r="C49" s="60"/>
      <c r="D49" s="3">
        <f t="shared" si="0"/>
        <v>833104</v>
      </c>
      <c r="E49" s="3">
        <v>383356</v>
      </c>
      <c r="F49" s="3">
        <v>449748</v>
      </c>
      <c r="G49" s="3">
        <f t="shared" si="1"/>
        <v>848869</v>
      </c>
      <c r="H49" s="3">
        <v>439096</v>
      </c>
      <c r="I49" s="3">
        <v>409773</v>
      </c>
      <c r="J49" s="4">
        <f t="shared" si="2"/>
        <v>-1.8571770202469362</v>
      </c>
      <c r="K49" s="4">
        <f t="shared" si="3"/>
        <v>-12.694262758030138</v>
      </c>
      <c r="L49" s="4">
        <f t="shared" si="4"/>
        <v>9.755401161130672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8" sqref="H58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6" t="str">
        <f>Sheet3!A1</f>
        <v>表1-2  106年7月來臺旅客人數及成長率－按居住地分
Table 1-2 Visitor Arrivals by Residence,
 July, 2017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106年7月 July, 2017</v>
      </c>
      <c r="E2" s="81"/>
      <c r="F2" s="81"/>
      <c r="G2" s="81" t="str">
        <f>Sheet3!G2</f>
        <v>105年7月 July,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741931</v>
      </c>
      <c r="E4" s="13">
        <f>Sheet3!E19</f>
        <v>382657</v>
      </c>
      <c r="F4" s="13">
        <f>Sheet3!F19</f>
        <v>359274</v>
      </c>
      <c r="G4" s="14">
        <f aca="true" t="shared" si="1" ref="G4:G19">H4+I4</f>
        <v>764260</v>
      </c>
      <c r="H4" s="13">
        <f>Sheet3!H19</f>
        <v>438416</v>
      </c>
      <c r="I4" s="13">
        <f>Sheet3!I19</f>
        <v>325844</v>
      </c>
      <c r="J4" s="15">
        <f aca="true" t="shared" si="2" ref="J4:J19">IF(G4=0,"-",((D4/G4)-1)*100)</f>
        <v>-2.9216497003637487</v>
      </c>
      <c r="K4" s="16">
        <f aca="true" t="shared" si="3" ref="K4:K19">IF(H4=0,"-",((E4/H4)-1)*100)</f>
        <v>-12.718285828984344</v>
      </c>
      <c r="L4" s="16">
        <f aca="true" t="shared" si="4" ref="L4:L19">IF(I4=0,"-",((F4/I4)-1)*100)</f>
        <v>10.259510686095187</v>
      </c>
    </row>
    <row r="5" spans="1:12" s="8" customFormat="1" ht="15" customHeight="1">
      <c r="A5" s="48"/>
      <c r="B5" s="72" t="s">
        <v>52</v>
      </c>
      <c r="C5" s="73"/>
      <c r="D5" s="19">
        <f t="shared" si="0"/>
        <v>156823</v>
      </c>
      <c r="E5" s="20">
        <f>Sheet3!E4</f>
        <v>147143</v>
      </c>
      <c r="F5" s="20">
        <f>Sheet3!F4</f>
        <v>9680</v>
      </c>
      <c r="G5" s="19">
        <f t="shared" si="1"/>
        <v>149724</v>
      </c>
      <c r="H5" s="20">
        <f>Sheet3!H4</f>
        <v>140572</v>
      </c>
      <c r="I5" s="20">
        <f>Sheet3!I4</f>
        <v>9152</v>
      </c>
      <c r="J5" s="21">
        <f t="shared" si="2"/>
        <v>4.741390825786107</v>
      </c>
      <c r="K5" s="22">
        <f t="shared" si="3"/>
        <v>4.674472867996471</v>
      </c>
      <c r="L5" s="22">
        <f t="shared" si="4"/>
        <v>5.769230769230771</v>
      </c>
    </row>
    <row r="6" spans="1:12" s="8" customFormat="1" ht="15" customHeight="1">
      <c r="A6" s="48"/>
      <c r="B6" s="72" t="s">
        <v>49</v>
      </c>
      <c r="C6" s="73"/>
      <c r="D6" s="19">
        <f t="shared" si="0"/>
        <v>237251</v>
      </c>
      <c r="E6" s="20">
        <f>Sheet3!E5</f>
        <v>234322</v>
      </c>
      <c r="F6" s="20">
        <f>Sheet3!F5</f>
        <v>2929</v>
      </c>
      <c r="G6" s="23">
        <f t="shared" si="1"/>
        <v>299805</v>
      </c>
      <c r="H6" s="20">
        <f>Sheet3!H5</f>
        <v>296775</v>
      </c>
      <c r="I6" s="20">
        <f>Sheet3!I5</f>
        <v>3030</v>
      </c>
      <c r="J6" s="21">
        <f t="shared" si="2"/>
        <v>-20.864895515418358</v>
      </c>
      <c r="K6" s="22">
        <f t="shared" si="3"/>
        <v>-21.043888467694384</v>
      </c>
      <c r="L6" s="22">
        <f t="shared" si="4"/>
        <v>-3.3333333333333326</v>
      </c>
    </row>
    <row r="7" spans="1:12" s="8" customFormat="1" ht="15" customHeight="1">
      <c r="A7" s="48"/>
      <c r="B7" s="72" t="s">
        <v>6</v>
      </c>
      <c r="C7" s="73"/>
      <c r="D7" s="19">
        <f t="shared" si="0"/>
        <v>131238</v>
      </c>
      <c r="E7" s="20">
        <f>Sheet3!E6</f>
        <v>137</v>
      </c>
      <c r="F7" s="20">
        <f>Sheet3!F6</f>
        <v>131101</v>
      </c>
      <c r="G7" s="19">
        <f t="shared" si="1"/>
        <v>133795</v>
      </c>
      <c r="H7" s="20">
        <f>Sheet3!H6</f>
        <v>104</v>
      </c>
      <c r="I7" s="20">
        <f>Sheet3!I6</f>
        <v>133691</v>
      </c>
      <c r="J7" s="21">
        <f t="shared" si="2"/>
        <v>-1.9111327030158054</v>
      </c>
      <c r="K7" s="22">
        <f t="shared" si="3"/>
        <v>31.73076923076923</v>
      </c>
      <c r="L7" s="22">
        <f t="shared" si="4"/>
        <v>-1.937303184208361</v>
      </c>
    </row>
    <row r="8" spans="1:12" s="8" customFormat="1" ht="15" customHeight="1">
      <c r="A8" s="48"/>
      <c r="B8" s="72" t="s">
        <v>70</v>
      </c>
      <c r="C8" s="73"/>
      <c r="D8" s="19">
        <f t="shared" si="0"/>
        <v>71320</v>
      </c>
      <c r="E8" s="20">
        <f>Sheet3!E7</f>
        <v>423</v>
      </c>
      <c r="F8" s="20">
        <f>Sheet3!F7</f>
        <v>70897</v>
      </c>
      <c r="G8" s="19">
        <f t="shared" si="1"/>
        <v>71641</v>
      </c>
      <c r="H8" s="20">
        <f>Sheet3!H7</f>
        <v>323</v>
      </c>
      <c r="I8" s="20">
        <f>Sheet3!I7</f>
        <v>71318</v>
      </c>
      <c r="J8" s="21">
        <f t="shared" si="2"/>
        <v>-0.44806744741139326</v>
      </c>
      <c r="K8" s="22">
        <f t="shared" si="3"/>
        <v>30.959752321981426</v>
      </c>
      <c r="L8" s="22">
        <f t="shared" si="4"/>
        <v>-0.5903138057713364</v>
      </c>
    </row>
    <row r="9" spans="1:12" s="8" customFormat="1" ht="15" customHeight="1">
      <c r="A9" s="48"/>
      <c r="B9" s="72" t="s">
        <v>7</v>
      </c>
      <c r="C9" s="73"/>
      <c r="D9" s="19">
        <f t="shared" si="0"/>
        <v>2910</v>
      </c>
      <c r="E9" s="20">
        <f>Sheet3!E8</f>
        <v>5</v>
      </c>
      <c r="F9" s="20">
        <f>Sheet3!F8</f>
        <v>2905</v>
      </c>
      <c r="G9" s="19">
        <f t="shared" si="1"/>
        <v>2760</v>
      </c>
      <c r="H9" s="20">
        <f>Sheet3!H8</f>
        <v>6</v>
      </c>
      <c r="I9" s="20">
        <f>Sheet3!I8</f>
        <v>2754</v>
      </c>
      <c r="J9" s="21">
        <f t="shared" si="2"/>
        <v>5.434782608695654</v>
      </c>
      <c r="K9" s="22">
        <f t="shared" si="3"/>
        <v>-16.666666666666664</v>
      </c>
      <c r="L9" s="22">
        <f t="shared" si="4"/>
        <v>5.482933914306454</v>
      </c>
    </row>
    <row r="10" spans="1:12" s="8" customFormat="1" ht="15" customHeight="1">
      <c r="A10" s="48"/>
      <c r="B10" s="72" t="s">
        <v>8</v>
      </c>
      <c r="C10" s="73"/>
      <c r="D10" s="19">
        <f t="shared" si="0"/>
        <v>1637</v>
      </c>
      <c r="E10" s="20">
        <f>Sheet3!E9</f>
        <v>22</v>
      </c>
      <c r="F10" s="20">
        <f>Sheet3!F9</f>
        <v>1615</v>
      </c>
      <c r="G10" s="19">
        <f t="shared" si="1"/>
        <v>1730</v>
      </c>
      <c r="H10" s="20">
        <f>Sheet3!H9</f>
        <v>16</v>
      </c>
      <c r="I10" s="20">
        <f>Sheet3!I9</f>
        <v>1714</v>
      </c>
      <c r="J10" s="21">
        <f t="shared" si="2"/>
        <v>-5.375722543352602</v>
      </c>
      <c r="K10" s="22">
        <f t="shared" si="3"/>
        <v>37.5</v>
      </c>
      <c r="L10" s="22">
        <f t="shared" si="4"/>
        <v>-5.775962660443412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139703</v>
      </c>
      <c r="E11" s="20">
        <f>Sheet3!E17</f>
        <v>598</v>
      </c>
      <c r="F11" s="20">
        <f>Sheet3!F17</f>
        <v>139105</v>
      </c>
      <c r="G11" s="19">
        <f t="shared" si="1"/>
        <v>104010</v>
      </c>
      <c r="H11" s="20">
        <f>Sheet3!H17</f>
        <v>616</v>
      </c>
      <c r="I11" s="20">
        <f>Sheet3!I17</f>
        <v>103394</v>
      </c>
      <c r="J11" s="21">
        <f t="shared" si="2"/>
        <v>34.316892606480145</v>
      </c>
      <c r="K11" s="22">
        <f t="shared" si="3"/>
        <v>-2.922077922077926</v>
      </c>
      <c r="L11" s="22">
        <f t="shared" si="4"/>
        <v>34.53875466661509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23119</v>
      </c>
      <c r="E12" s="20">
        <f>Sheet3!E10</f>
        <v>49</v>
      </c>
      <c r="F12" s="20">
        <f>Sheet3!F10</f>
        <v>23070</v>
      </c>
      <c r="G12" s="19">
        <f t="shared" si="1"/>
        <v>26167</v>
      </c>
      <c r="H12" s="20">
        <f>Sheet3!H10</f>
        <v>60</v>
      </c>
      <c r="I12" s="20">
        <f>Sheet3!I10</f>
        <v>26107</v>
      </c>
      <c r="J12" s="21">
        <f t="shared" si="2"/>
        <v>-11.64825925784385</v>
      </c>
      <c r="K12" s="22">
        <f t="shared" si="3"/>
        <v>-18.333333333333336</v>
      </c>
      <c r="L12" s="22">
        <f t="shared" si="4"/>
        <v>-11.632895392040455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22423</v>
      </c>
      <c r="E13" s="20">
        <f>Sheet3!E11</f>
        <v>27</v>
      </c>
      <c r="F13" s="20">
        <f>Sheet3!F11</f>
        <v>22396</v>
      </c>
      <c r="G13" s="19">
        <f t="shared" si="1"/>
        <v>21393</v>
      </c>
      <c r="H13" s="20">
        <f>Sheet3!H11</f>
        <v>16</v>
      </c>
      <c r="I13" s="20">
        <f>Sheet3!I11</f>
        <v>21377</v>
      </c>
      <c r="J13" s="21">
        <f t="shared" si="2"/>
        <v>4.814659000607668</v>
      </c>
      <c r="K13" s="22">
        <f t="shared" si="3"/>
        <v>68.75</v>
      </c>
      <c r="L13" s="22">
        <f t="shared" si="4"/>
        <v>4.766805445104549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18212</v>
      </c>
      <c r="E14" s="20">
        <f>Sheet3!E12</f>
        <v>29</v>
      </c>
      <c r="F14" s="20">
        <f>Sheet3!F12</f>
        <v>18183</v>
      </c>
      <c r="G14" s="19">
        <f t="shared" si="1"/>
        <v>17157</v>
      </c>
      <c r="H14" s="20">
        <f>Sheet3!H12</f>
        <v>48</v>
      </c>
      <c r="I14" s="20">
        <f>Sheet3!I12</f>
        <v>17109</v>
      </c>
      <c r="J14" s="21">
        <f t="shared" si="2"/>
        <v>6.1490936643935346</v>
      </c>
      <c r="K14" s="22">
        <f t="shared" si="3"/>
        <v>-39.583333333333336</v>
      </c>
      <c r="L14" s="22">
        <f t="shared" si="4"/>
        <v>6.277397860775036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18609</v>
      </c>
      <c r="E15" s="20">
        <f>Sheet3!E13</f>
        <v>159</v>
      </c>
      <c r="F15" s="20">
        <f>Sheet3!F13</f>
        <v>18450</v>
      </c>
      <c r="G15" s="19">
        <f t="shared" si="1"/>
        <v>12274</v>
      </c>
      <c r="H15" s="20">
        <f>Sheet3!H13</f>
        <v>159</v>
      </c>
      <c r="I15" s="20">
        <f>Sheet3!I13</f>
        <v>12115</v>
      </c>
      <c r="J15" s="21">
        <f t="shared" si="2"/>
        <v>51.61316604204009</v>
      </c>
      <c r="K15" s="22">
        <f t="shared" si="3"/>
        <v>0</v>
      </c>
      <c r="L15" s="22">
        <f t="shared" si="4"/>
        <v>52.290548906314484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18096</v>
      </c>
      <c r="E16" s="20">
        <f>Sheet3!E14</f>
        <v>33</v>
      </c>
      <c r="F16" s="20">
        <f>Sheet3!F14</f>
        <v>18063</v>
      </c>
      <c r="G16" s="19">
        <f t="shared" si="1"/>
        <v>10281</v>
      </c>
      <c r="H16" s="20">
        <f>Sheet3!H14</f>
        <v>46</v>
      </c>
      <c r="I16" s="20">
        <f>Sheet3!I14</f>
        <v>10235</v>
      </c>
      <c r="J16" s="21">
        <f t="shared" si="2"/>
        <v>76.01400641960898</v>
      </c>
      <c r="K16" s="22">
        <f t="shared" si="3"/>
        <v>-28.260869565217394</v>
      </c>
      <c r="L16" s="22">
        <f t="shared" si="4"/>
        <v>76.48265754763068</v>
      </c>
    </row>
    <row r="17" spans="1:12" s="8" customFormat="1" ht="15" customHeight="1">
      <c r="A17" s="48"/>
      <c r="B17" s="50"/>
      <c r="C17" s="18" t="s">
        <v>64</v>
      </c>
      <c r="D17" s="19">
        <f>E17+F17</f>
        <v>37248</v>
      </c>
      <c r="E17" s="20">
        <f>Sheet3!E15</f>
        <v>280</v>
      </c>
      <c r="F17" s="20">
        <f>Sheet3!F15</f>
        <v>36968</v>
      </c>
      <c r="G17" s="19">
        <f>H17+I17</f>
        <v>15432</v>
      </c>
      <c r="H17" s="20">
        <f>Sheet3!H15</f>
        <v>247</v>
      </c>
      <c r="I17" s="20">
        <f>Sheet3!I15</f>
        <v>15185</v>
      </c>
      <c r="J17" s="21">
        <f>IF(G17=0,"-",((D17/G17)-1)*100)</f>
        <v>141.36858475894246</v>
      </c>
      <c r="K17" s="22">
        <f>IF(H17=0,"-",((E17/H17)-1)*100)</f>
        <v>13.36032388663968</v>
      </c>
      <c r="L17" s="22">
        <f>IF(I17=0,"-",((F17/I17)-1)*100)</f>
        <v>143.45077378992426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1996</v>
      </c>
      <c r="E18" s="20">
        <f>Sheet3!E16</f>
        <v>21</v>
      </c>
      <c r="F18" s="20">
        <f>Sheet3!F16</f>
        <v>1975</v>
      </c>
      <c r="G18" s="19">
        <f t="shared" si="1"/>
        <v>1306</v>
      </c>
      <c r="H18" s="20">
        <f>Sheet3!H16</f>
        <v>40</v>
      </c>
      <c r="I18" s="20">
        <f>Sheet3!I16</f>
        <v>1266</v>
      </c>
      <c r="J18" s="21">
        <f t="shared" si="2"/>
        <v>52.83307810107198</v>
      </c>
      <c r="K18" s="22">
        <f t="shared" si="3"/>
        <v>-47.5</v>
      </c>
      <c r="L18" s="22">
        <f t="shared" si="4"/>
        <v>56.00315955766193</v>
      </c>
    </row>
    <row r="19" spans="1:16" s="8" customFormat="1" ht="15" customHeight="1">
      <c r="A19" s="52"/>
      <c r="B19" s="74" t="s">
        <v>55</v>
      </c>
      <c r="C19" s="75"/>
      <c r="D19" s="19">
        <f t="shared" si="0"/>
        <v>1049</v>
      </c>
      <c r="E19" s="20">
        <f>Sheet3!E18</f>
        <v>7</v>
      </c>
      <c r="F19" s="20">
        <f>Sheet3!F18</f>
        <v>1042</v>
      </c>
      <c r="G19" s="19">
        <f t="shared" si="1"/>
        <v>795</v>
      </c>
      <c r="H19" s="20">
        <f>Sheet3!H18</f>
        <v>4</v>
      </c>
      <c r="I19" s="20">
        <f>Sheet3!I18</f>
        <v>791</v>
      </c>
      <c r="J19" s="21">
        <f t="shared" si="2"/>
        <v>31.94968553459119</v>
      </c>
      <c r="K19" s="22">
        <f t="shared" si="3"/>
        <v>75</v>
      </c>
      <c r="L19" s="22">
        <f t="shared" si="4"/>
        <v>31.731984829329953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57884</v>
      </c>
      <c r="E20" s="13">
        <f>Sheet3!E26</f>
        <v>519</v>
      </c>
      <c r="F20" s="13">
        <f>Sheet3!F26</f>
        <v>57365</v>
      </c>
      <c r="G20" s="14">
        <f aca="true" t="shared" si="5" ref="G20:G49">H20+I20</f>
        <v>52426</v>
      </c>
      <c r="H20" s="13">
        <f>Sheet3!H26</f>
        <v>446</v>
      </c>
      <c r="I20" s="13">
        <f>Sheet3!I26</f>
        <v>51980</v>
      </c>
      <c r="J20" s="15">
        <f aca="true" t="shared" si="6" ref="J20:J49">IF(G20=0,"-",((D20/G20)-1)*100)</f>
        <v>10.410864838057442</v>
      </c>
      <c r="K20" s="16">
        <f aca="true" t="shared" si="7" ref="K20:K49">IF(H20=0,"-",((E20/H20)-1)*100)</f>
        <v>16.367713004484298</v>
      </c>
      <c r="L20" s="16">
        <f aca="true" t="shared" si="8" ref="L20:L49">IF(I20=0,"-",((F20/I20)-1)*100)</f>
        <v>10.359753751442868</v>
      </c>
    </row>
    <row r="21" spans="1:12" s="8" customFormat="1" ht="15" customHeight="1">
      <c r="A21" s="48"/>
      <c r="B21" s="72" t="s">
        <v>17</v>
      </c>
      <c r="C21" s="73"/>
      <c r="D21" s="19">
        <f t="shared" si="0"/>
        <v>8783</v>
      </c>
      <c r="E21" s="20">
        <f>Sheet3!E20</f>
        <v>52</v>
      </c>
      <c r="F21" s="20">
        <f>Sheet3!F20</f>
        <v>8731</v>
      </c>
      <c r="G21" s="19">
        <f t="shared" si="5"/>
        <v>8146</v>
      </c>
      <c r="H21" s="20">
        <f>Sheet3!H20</f>
        <v>41</v>
      </c>
      <c r="I21" s="20">
        <f>Sheet3!I20</f>
        <v>8105</v>
      </c>
      <c r="J21" s="21">
        <f t="shared" si="6"/>
        <v>7.819788853425003</v>
      </c>
      <c r="K21" s="22">
        <f t="shared" si="7"/>
        <v>26.82926829268293</v>
      </c>
      <c r="L21" s="22">
        <f t="shared" si="8"/>
        <v>7.723627390499699</v>
      </c>
    </row>
    <row r="22" spans="1:12" s="8" customFormat="1" ht="15" customHeight="1">
      <c r="A22" s="48"/>
      <c r="B22" s="72" t="s">
        <v>66</v>
      </c>
      <c r="C22" s="73"/>
      <c r="D22" s="19">
        <f t="shared" si="0"/>
        <v>47532</v>
      </c>
      <c r="E22" s="20">
        <f>Sheet3!E21</f>
        <v>431</v>
      </c>
      <c r="F22" s="20">
        <f>Sheet3!F21</f>
        <v>47101</v>
      </c>
      <c r="G22" s="19">
        <f t="shared" si="5"/>
        <v>42862</v>
      </c>
      <c r="H22" s="20">
        <f>Sheet3!H21</f>
        <v>348</v>
      </c>
      <c r="I22" s="20">
        <f>Sheet3!I21</f>
        <v>42514</v>
      </c>
      <c r="J22" s="21">
        <f t="shared" si="6"/>
        <v>10.89543185105688</v>
      </c>
      <c r="K22" s="22">
        <f t="shared" si="7"/>
        <v>23.85057471264367</v>
      </c>
      <c r="L22" s="22">
        <f t="shared" si="8"/>
        <v>10.789387025450448</v>
      </c>
    </row>
    <row r="23" spans="1:12" s="8" customFormat="1" ht="15" customHeight="1">
      <c r="A23" s="48"/>
      <c r="B23" s="72" t="s">
        <v>18</v>
      </c>
      <c r="C23" s="73"/>
      <c r="D23" s="19">
        <f t="shared" si="0"/>
        <v>306</v>
      </c>
      <c r="E23" s="20">
        <f>Sheet3!E22</f>
        <v>4</v>
      </c>
      <c r="F23" s="20">
        <f>Sheet3!F22</f>
        <v>302</v>
      </c>
      <c r="G23" s="19">
        <f t="shared" si="5"/>
        <v>314</v>
      </c>
      <c r="H23" s="20">
        <f>Sheet3!H22</f>
        <v>4</v>
      </c>
      <c r="I23" s="20">
        <f>Sheet3!I22</f>
        <v>310</v>
      </c>
      <c r="J23" s="21">
        <f t="shared" si="6"/>
        <v>-2.547770700636942</v>
      </c>
      <c r="K23" s="22">
        <f t="shared" si="7"/>
        <v>0</v>
      </c>
      <c r="L23" s="22">
        <f t="shared" si="8"/>
        <v>-2.580645161290318</v>
      </c>
    </row>
    <row r="24" spans="1:12" s="8" customFormat="1" ht="15" customHeight="1">
      <c r="A24" s="48"/>
      <c r="B24" s="72" t="s">
        <v>19</v>
      </c>
      <c r="C24" s="73"/>
      <c r="D24" s="19">
        <f t="shared" si="0"/>
        <v>308</v>
      </c>
      <c r="E24" s="20">
        <f>Sheet3!E23</f>
        <v>14</v>
      </c>
      <c r="F24" s="20">
        <f>Sheet3!F23</f>
        <v>294</v>
      </c>
      <c r="G24" s="19">
        <f t="shared" si="5"/>
        <v>301</v>
      </c>
      <c r="H24" s="20">
        <f>Sheet3!H23</f>
        <v>27</v>
      </c>
      <c r="I24" s="20">
        <f>Sheet3!I23</f>
        <v>274</v>
      </c>
      <c r="J24" s="21">
        <f t="shared" si="6"/>
        <v>2.3255813953488413</v>
      </c>
      <c r="K24" s="22">
        <f t="shared" si="7"/>
        <v>-48.14814814814815</v>
      </c>
      <c r="L24" s="22">
        <f t="shared" si="8"/>
        <v>7.299270072992692</v>
      </c>
    </row>
    <row r="25" spans="1:12" s="8" customFormat="1" ht="15" customHeight="1">
      <c r="A25" s="48"/>
      <c r="B25" s="72" t="s">
        <v>20</v>
      </c>
      <c r="C25" s="73"/>
      <c r="D25" s="19">
        <f t="shared" si="0"/>
        <v>86</v>
      </c>
      <c r="E25" s="20">
        <f>Sheet3!E24</f>
        <v>1</v>
      </c>
      <c r="F25" s="20">
        <f>Sheet3!F24</f>
        <v>85</v>
      </c>
      <c r="G25" s="19">
        <f t="shared" si="5"/>
        <v>66</v>
      </c>
      <c r="H25" s="20">
        <f>Sheet3!H24</f>
        <v>5</v>
      </c>
      <c r="I25" s="20">
        <f>Sheet3!I24</f>
        <v>61</v>
      </c>
      <c r="J25" s="21">
        <f t="shared" si="6"/>
        <v>30.303030303030297</v>
      </c>
      <c r="K25" s="22">
        <f t="shared" si="7"/>
        <v>-80</v>
      </c>
      <c r="L25" s="22">
        <f t="shared" si="8"/>
        <v>39.34426229508197</v>
      </c>
    </row>
    <row r="26" spans="1:12" s="8" customFormat="1" ht="15" customHeight="1">
      <c r="A26" s="53"/>
      <c r="B26" s="74" t="s">
        <v>57</v>
      </c>
      <c r="C26" s="75"/>
      <c r="D26" s="28">
        <f t="shared" si="0"/>
        <v>869</v>
      </c>
      <c r="E26" s="20">
        <f>Sheet3!E25</f>
        <v>17</v>
      </c>
      <c r="F26" s="20">
        <f>Sheet3!F25</f>
        <v>852</v>
      </c>
      <c r="G26" s="28">
        <f t="shared" si="5"/>
        <v>737</v>
      </c>
      <c r="H26" s="20">
        <f>Sheet3!H25</f>
        <v>21</v>
      </c>
      <c r="I26" s="20">
        <f>Sheet3!I25</f>
        <v>716</v>
      </c>
      <c r="J26" s="29">
        <f t="shared" si="6"/>
        <v>17.910447761194035</v>
      </c>
      <c r="K26" s="30">
        <f t="shared" si="7"/>
        <v>-19.047619047619047</v>
      </c>
      <c r="L26" s="30">
        <f t="shared" si="8"/>
        <v>18.99441340782122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25403</v>
      </c>
      <c r="E27" s="13">
        <f>Sheet3!E40</f>
        <v>85</v>
      </c>
      <c r="F27" s="13">
        <f>Sheet3!F40</f>
        <v>25318</v>
      </c>
      <c r="G27" s="14">
        <f t="shared" si="5"/>
        <v>24852</v>
      </c>
      <c r="H27" s="13">
        <f>Sheet3!H40</f>
        <v>79</v>
      </c>
      <c r="I27" s="13">
        <f>Sheet3!I40</f>
        <v>24773</v>
      </c>
      <c r="J27" s="15">
        <f t="shared" si="6"/>
        <v>2.2171253822629966</v>
      </c>
      <c r="K27" s="16">
        <f t="shared" si="7"/>
        <v>7.594936708860756</v>
      </c>
      <c r="L27" s="16">
        <f t="shared" si="8"/>
        <v>2.199975780083152</v>
      </c>
    </row>
    <row r="28" spans="1:12" s="8" customFormat="1" ht="15" customHeight="1">
      <c r="A28" s="48"/>
      <c r="B28" s="72" t="s">
        <v>23</v>
      </c>
      <c r="C28" s="73"/>
      <c r="D28" s="19">
        <f t="shared" si="0"/>
        <v>790</v>
      </c>
      <c r="E28" s="20">
        <f>Sheet3!E27</f>
        <v>1</v>
      </c>
      <c r="F28" s="20">
        <f>Sheet3!F27</f>
        <v>789</v>
      </c>
      <c r="G28" s="19">
        <f t="shared" si="5"/>
        <v>635</v>
      </c>
      <c r="H28" s="20">
        <f>Sheet3!H27</f>
        <v>1</v>
      </c>
      <c r="I28" s="20">
        <f>Sheet3!I27</f>
        <v>634</v>
      </c>
      <c r="J28" s="21">
        <f t="shared" si="6"/>
        <v>24.409448818897637</v>
      </c>
      <c r="K28" s="22">
        <f t="shared" si="7"/>
        <v>0</v>
      </c>
      <c r="L28" s="22">
        <f t="shared" si="8"/>
        <v>24.447949526813883</v>
      </c>
    </row>
    <row r="29" spans="1:12" s="8" customFormat="1" ht="15" customHeight="1">
      <c r="A29" s="48"/>
      <c r="B29" s="72" t="s">
        <v>24</v>
      </c>
      <c r="C29" s="73"/>
      <c r="D29" s="19">
        <f t="shared" si="0"/>
        <v>3995</v>
      </c>
      <c r="E29" s="20">
        <f>Sheet3!E28</f>
        <v>27</v>
      </c>
      <c r="F29" s="20">
        <f>Sheet3!F28</f>
        <v>3968</v>
      </c>
      <c r="G29" s="19">
        <f t="shared" si="5"/>
        <v>3733</v>
      </c>
      <c r="H29" s="20">
        <f>Sheet3!H28</f>
        <v>29</v>
      </c>
      <c r="I29" s="20">
        <f>Sheet3!I28</f>
        <v>3704</v>
      </c>
      <c r="J29" s="21">
        <f t="shared" si="6"/>
        <v>7.018483793195829</v>
      </c>
      <c r="K29" s="22">
        <f t="shared" si="7"/>
        <v>-6.896551724137934</v>
      </c>
      <c r="L29" s="22">
        <f t="shared" si="8"/>
        <v>7.127429805615559</v>
      </c>
    </row>
    <row r="30" spans="1:12" s="8" customFormat="1" ht="15" customHeight="1">
      <c r="A30" s="48"/>
      <c r="B30" s="72" t="s">
        <v>25</v>
      </c>
      <c r="C30" s="73"/>
      <c r="D30" s="19">
        <f t="shared" si="0"/>
        <v>4215</v>
      </c>
      <c r="E30" s="20">
        <f>Sheet3!E29</f>
        <v>17</v>
      </c>
      <c r="F30" s="20">
        <f>Sheet3!F29</f>
        <v>4198</v>
      </c>
      <c r="G30" s="19">
        <f t="shared" si="5"/>
        <v>4117</v>
      </c>
      <c r="H30" s="20">
        <f>Sheet3!H29</f>
        <v>17</v>
      </c>
      <c r="I30" s="20">
        <f>Sheet3!I29</f>
        <v>4100</v>
      </c>
      <c r="J30" s="21">
        <f t="shared" si="6"/>
        <v>2.3803740587806654</v>
      </c>
      <c r="K30" s="22">
        <f t="shared" si="7"/>
        <v>0</v>
      </c>
      <c r="L30" s="22">
        <f t="shared" si="8"/>
        <v>2.3902439024390265</v>
      </c>
    </row>
    <row r="31" spans="1:12" s="8" customFormat="1" ht="15" customHeight="1">
      <c r="A31" s="48"/>
      <c r="B31" s="72" t="s">
        <v>26</v>
      </c>
      <c r="C31" s="73"/>
      <c r="D31" s="19">
        <f t="shared" si="0"/>
        <v>1504</v>
      </c>
      <c r="E31" s="20">
        <f>Sheet3!E30</f>
        <v>1</v>
      </c>
      <c r="F31" s="20">
        <f>Sheet3!F30</f>
        <v>1503</v>
      </c>
      <c r="G31" s="19">
        <f t="shared" si="5"/>
        <v>1283</v>
      </c>
      <c r="H31" s="20">
        <f>Sheet3!H30</f>
        <v>0</v>
      </c>
      <c r="I31" s="20">
        <f>Sheet3!I30</f>
        <v>1283</v>
      </c>
      <c r="J31" s="21">
        <f t="shared" si="6"/>
        <v>17.225253312548716</v>
      </c>
      <c r="K31" s="22" t="str">
        <f t="shared" si="7"/>
        <v>-</v>
      </c>
      <c r="L31" s="22">
        <f t="shared" si="8"/>
        <v>17.147310989867503</v>
      </c>
    </row>
    <row r="32" spans="1:12" s="8" customFormat="1" ht="15" customHeight="1">
      <c r="A32" s="48"/>
      <c r="B32" s="72" t="s">
        <v>27</v>
      </c>
      <c r="C32" s="73"/>
      <c r="D32" s="19">
        <f t="shared" si="0"/>
        <v>2639</v>
      </c>
      <c r="E32" s="20">
        <f>Sheet3!E31</f>
        <v>7</v>
      </c>
      <c r="F32" s="20">
        <f>Sheet3!F31</f>
        <v>2632</v>
      </c>
      <c r="G32" s="19">
        <f t="shared" si="5"/>
        <v>2085</v>
      </c>
      <c r="H32" s="20">
        <f>Sheet3!H31</f>
        <v>6</v>
      </c>
      <c r="I32" s="20">
        <f>Sheet3!I31</f>
        <v>2079</v>
      </c>
      <c r="J32" s="21">
        <f t="shared" si="6"/>
        <v>26.57074340527579</v>
      </c>
      <c r="K32" s="22">
        <f t="shared" si="7"/>
        <v>16.666666666666675</v>
      </c>
      <c r="L32" s="22">
        <f t="shared" si="8"/>
        <v>26.599326599326602</v>
      </c>
    </row>
    <row r="33" spans="1:12" s="8" customFormat="1" ht="15" customHeight="1">
      <c r="A33" s="48"/>
      <c r="B33" s="72" t="s">
        <v>47</v>
      </c>
      <c r="C33" s="73"/>
      <c r="D33" s="19">
        <f t="shared" si="0"/>
        <v>872</v>
      </c>
      <c r="E33" s="20">
        <f>Sheet3!E32</f>
        <v>7</v>
      </c>
      <c r="F33" s="20">
        <f>Sheet3!F32</f>
        <v>865</v>
      </c>
      <c r="G33" s="19">
        <f t="shared" si="5"/>
        <v>995</v>
      </c>
      <c r="H33" s="20">
        <f>Sheet3!H32</f>
        <v>8</v>
      </c>
      <c r="I33" s="20">
        <f>Sheet3!I32</f>
        <v>987</v>
      </c>
      <c r="J33" s="21">
        <f t="shared" si="6"/>
        <v>-12.361809045226135</v>
      </c>
      <c r="K33" s="22">
        <f t="shared" si="7"/>
        <v>-12.5</v>
      </c>
      <c r="L33" s="22">
        <f t="shared" si="8"/>
        <v>-12.360688956433641</v>
      </c>
    </row>
    <row r="34" spans="1:12" s="8" customFormat="1" ht="15" customHeight="1">
      <c r="A34" s="48"/>
      <c r="B34" s="72" t="s">
        <v>28</v>
      </c>
      <c r="C34" s="73"/>
      <c r="D34" s="19">
        <f t="shared" si="0"/>
        <v>927</v>
      </c>
      <c r="E34" s="20">
        <f>Sheet3!E33</f>
        <v>6</v>
      </c>
      <c r="F34" s="20">
        <f>Sheet3!F33</f>
        <v>921</v>
      </c>
      <c r="G34" s="19">
        <f t="shared" si="5"/>
        <v>899</v>
      </c>
      <c r="H34" s="20">
        <f>Sheet3!H33</f>
        <v>2</v>
      </c>
      <c r="I34" s="20">
        <f>Sheet3!I33</f>
        <v>897</v>
      </c>
      <c r="J34" s="21">
        <f t="shared" si="6"/>
        <v>3.1145717463848754</v>
      </c>
      <c r="K34" s="22">
        <f t="shared" si="7"/>
        <v>200</v>
      </c>
      <c r="L34" s="22">
        <f t="shared" si="8"/>
        <v>2.6755852842809347</v>
      </c>
    </row>
    <row r="35" spans="1:12" s="8" customFormat="1" ht="15" customHeight="1">
      <c r="A35" s="48"/>
      <c r="B35" s="72" t="s">
        <v>67</v>
      </c>
      <c r="C35" s="73"/>
      <c r="D35" s="19">
        <f t="shared" si="0"/>
        <v>4762</v>
      </c>
      <c r="E35" s="20">
        <f>Sheet3!E34</f>
        <v>17</v>
      </c>
      <c r="F35" s="20">
        <f>Sheet3!F34</f>
        <v>4745</v>
      </c>
      <c r="G35" s="19">
        <f t="shared" si="5"/>
        <v>5051</v>
      </c>
      <c r="H35" s="20">
        <f>Sheet3!H34</f>
        <v>14</v>
      </c>
      <c r="I35" s="20">
        <f>Sheet3!I34</f>
        <v>5037</v>
      </c>
      <c r="J35" s="21">
        <f t="shared" si="6"/>
        <v>-5.7216392793506206</v>
      </c>
      <c r="K35" s="22">
        <f t="shared" si="7"/>
        <v>21.42857142857142</v>
      </c>
      <c r="L35" s="22">
        <f t="shared" si="8"/>
        <v>-5.797101449275366</v>
      </c>
    </row>
    <row r="36" spans="1:12" s="8" customFormat="1" ht="15" customHeight="1">
      <c r="A36" s="48"/>
      <c r="B36" s="72" t="s">
        <v>29</v>
      </c>
      <c r="C36" s="73"/>
      <c r="D36" s="19">
        <f t="shared" si="0"/>
        <v>598</v>
      </c>
      <c r="E36" s="20">
        <f>Sheet3!E35</f>
        <v>1</v>
      </c>
      <c r="F36" s="20">
        <f>Sheet3!F35</f>
        <v>597</v>
      </c>
      <c r="G36" s="19">
        <f t="shared" si="5"/>
        <v>637</v>
      </c>
      <c r="H36" s="20">
        <f>Sheet3!H35</f>
        <v>0</v>
      </c>
      <c r="I36" s="20">
        <f>Sheet3!I35</f>
        <v>637</v>
      </c>
      <c r="J36" s="21">
        <f t="shared" si="6"/>
        <v>-6.122448979591832</v>
      </c>
      <c r="K36" s="22" t="str">
        <f t="shared" si="7"/>
        <v>-</v>
      </c>
      <c r="L36" s="22">
        <f t="shared" si="8"/>
        <v>-6.279434850863419</v>
      </c>
    </row>
    <row r="37" spans="1:12" s="8" customFormat="1" ht="15" customHeight="1">
      <c r="A37" s="48"/>
      <c r="B37" s="72" t="s">
        <v>30</v>
      </c>
      <c r="C37" s="73"/>
      <c r="D37" s="19">
        <f t="shared" si="0"/>
        <v>142</v>
      </c>
      <c r="E37" s="20">
        <f>Sheet3!E36</f>
        <v>0</v>
      </c>
      <c r="F37" s="20">
        <f>Sheet3!F36</f>
        <v>142</v>
      </c>
      <c r="G37" s="19">
        <f t="shared" si="5"/>
        <v>181</v>
      </c>
      <c r="H37" s="20">
        <f>Sheet3!H36</f>
        <v>0</v>
      </c>
      <c r="I37" s="20">
        <f>Sheet3!I36</f>
        <v>181</v>
      </c>
      <c r="J37" s="21">
        <f t="shared" si="6"/>
        <v>-21.54696132596685</v>
      </c>
      <c r="K37" s="22" t="str">
        <f t="shared" si="7"/>
        <v>-</v>
      </c>
      <c r="L37" s="22">
        <f t="shared" si="8"/>
        <v>-21.54696132596685</v>
      </c>
    </row>
    <row r="38" spans="1:12" s="8" customFormat="1" ht="15" customHeight="1">
      <c r="A38" s="54"/>
      <c r="B38" s="72" t="s">
        <v>31</v>
      </c>
      <c r="C38" s="73"/>
      <c r="D38" s="19">
        <f>E38+F38</f>
        <v>599</v>
      </c>
      <c r="E38" s="20">
        <f>Sheet3!E37</f>
        <v>1</v>
      </c>
      <c r="F38" s="20">
        <f>Sheet3!F37</f>
        <v>598</v>
      </c>
      <c r="G38" s="19">
        <f>H38+I38</f>
        <v>569</v>
      </c>
      <c r="H38" s="20">
        <f>Sheet3!H37</f>
        <v>0</v>
      </c>
      <c r="I38" s="20">
        <f>Sheet3!I37</f>
        <v>569</v>
      </c>
      <c r="J38" s="21">
        <f>IF(G38=0,"-",((D38/G38)-1)*100)</f>
        <v>5.272407732864681</v>
      </c>
      <c r="K38" s="22" t="str">
        <f>IF(H38=0,"-",((E38/H38)-1)*100)</f>
        <v>-</v>
      </c>
      <c r="L38" s="22">
        <f>IF(I38=0,"-",((F38/I38)-1)*100)</f>
        <v>5.096660808435849</v>
      </c>
    </row>
    <row r="39" spans="1:12" s="8" customFormat="1" ht="15" customHeight="1">
      <c r="A39" s="54"/>
      <c r="B39" s="72" t="s">
        <v>69</v>
      </c>
      <c r="C39" s="73"/>
      <c r="D39" s="19">
        <f t="shared" si="0"/>
        <v>669</v>
      </c>
      <c r="E39" s="20">
        <f>Sheet3!E38</f>
        <v>0</v>
      </c>
      <c r="F39" s="20">
        <f>Sheet3!F38</f>
        <v>669</v>
      </c>
      <c r="G39" s="19">
        <f t="shared" si="5"/>
        <v>684</v>
      </c>
      <c r="H39" s="20">
        <f>Sheet3!H38</f>
        <v>0</v>
      </c>
      <c r="I39" s="20">
        <f>Sheet3!I38</f>
        <v>684</v>
      </c>
      <c r="J39" s="21">
        <f t="shared" si="6"/>
        <v>-2.1929824561403466</v>
      </c>
      <c r="K39" s="22" t="str">
        <f t="shared" si="7"/>
        <v>-</v>
      </c>
      <c r="L39" s="22">
        <f t="shared" si="8"/>
        <v>-2.1929824561403466</v>
      </c>
    </row>
    <row r="40" spans="1:12" s="8" customFormat="1" ht="15" customHeight="1">
      <c r="A40" s="55"/>
      <c r="B40" s="74" t="s">
        <v>59</v>
      </c>
      <c r="C40" s="75"/>
      <c r="D40" s="28">
        <f t="shared" si="0"/>
        <v>3691</v>
      </c>
      <c r="E40" s="20">
        <f>Sheet3!E39</f>
        <v>0</v>
      </c>
      <c r="F40" s="20">
        <f>Sheet3!F39</f>
        <v>3691</v>
      </c>
      <c r="G40" s="28">
        <f t="shared" si="5"/>
        <v>3983</v>
      </c>
      <c r="H40" s="20">
        <f>Sheet3!H39</f>
        <v>2</v>
      </c>
      <c r="I40" s="20">
        <f>Sheet3!I39</f>
        <v>3981</v>
      </c>
      <c r="J40" s="29">
        <f t="shared" si="6"/>
        <v>-7.331157419030876</v>
      </c>
      <c r="K40" s="30">
        <f t="shared" si="7"/>
        <v>-100</v>
      </c>
      <c r="L40" s="30">
        <f t="shared" si="8"/>
        <v>-7.2846018588294426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6786</v>
      </c>
      <c r="E41" s="13">
        <f>Sheet3!E44</f>
        <v>30</v>
      </c>
      <c r="F41" s="13">
        <f>Sheet3!F44</f>
        <v>6756</v>
      </c>
      <c r="G41" s="14">
        <f t="shared" si="5"/>
        <v>6212</v>
      </c>
      <c r="H41" s="13">
        <f>Sheet3!H44</f>
        <v>25</v>
      </c>
      <c r="I41" s="13">
        <f>Sheet3!I44</f>
        <v>6187</v>
      </c>
      <c r="J41" s="15">
        <f t="shared" si="6"/>
        <v>9.240180296200906</v>
      </c>
      <c r="K41" s="16">
        <f t="shared" si="7"/>
        <v>19.999999999999996</v>
      </c>
      <c r="L41" s="16">
        <f t="shared" si="8"/>
        <v>9.19670276385971</v>
      </c>
    </row>
    <row r="42" spans="1:12" s="8" customFormat="1" ht="15" customHeight="1">
      <c r="A42" s="48"/>
      <c r="B42" s="72" t="s">
        <v>34</v>
      </c>
      <c r="C42" s="73"/>
      <c r="D42" s="19">
        <f t="shared" si="0"/>
        <v>5565</v>
      </c>
      <c r="E42" s="20">
        <f>Sheet3!E41</f>
        <v>27</v>
      </c>
      <c r="F42" s="20">
        <f>Sheet3!F41</f>
        <v>5538</v>
      </c>
      <c r="G42" s="19">
        <f t="shared" si="5"/>
        <v>5068</v>
      </c>
      <c r="H42" s="20">
        <f>Sheet3!H41</f>
        <v>22</v>
      </c>
      <c r="I42" s="20">
        <f>Sheet3!I41</f>
        <v>5046</v>
      </c>
      <c r="J42" s="21">
        <f t="shared" si="6"/>
        <v>9.806629834254155</v>
      </c>
      <c r="K42" s="22">
        <f t="shared" si="7"/>
        <v>22.72727272727273</v>
      </c>
      <c r="L42" s="22">
        <f t="shared" si="8"/>
        <v>9.750297265160523</v>
      </c>
    </row>
    <row r="43" spans="1:12" s="8" customFormat="1" ht="15" customHeight="1">
      <c r="A43" s="48"/>
      <c r="B43" s="72" t="s">
        <v>35</v>
      </c>
      <c r="C43" s="73"/>
      <c r="D43" s="19">
        <f t="shared" si="0"/>
        <v>1046</v>
      </c>
      <c r="E43" s="20">
        <f>Sheet3!E42</f>
        <v>3</v>
      </c>
      <c r="F43" s="20">
        <f>Sheet3!F42</f>
        <v>1043</v>
      </c>
      <c r="G43" s="19">
        <f t="shared" si="5"/>
        <v>943</v>
      </c>
      <c r="H43" s="20">
        <f>Sheet3!H42</f>
        <v>3</v>
      </c>
      <c r="I43" s="20">
        <f>Sheet3!I42</f>
        <v>940</v>
      </c>
      <c r="J43" s="21">
        <f t="shared" si="6"/>
        <v>10.92258748674444</v>
      </c>
      <c r="K43" s="22">
        <f t="shared" si="7"/>
        <v>0</v>
      </c>
      <c r="L43" s="22">
        <f t="shared" si="8"/>
        <v>10.957446808510628</v>
      </c>
    </row>
    <row r="44" spans="1:12" s="8" customFormat="1" ht="15" customHeight="1">
      <c r="A44" s="56"/>
      <c r="B44" s="74" t="s">
        <v>61</v>
      </c>
      <c r="C44" s="75"/>
      <c r="D44" s="28">
        <f t="shared" si="0"/>
        <v>175</v>
      </c>
      <c r="E44" s="20">
        <f>Sheet3!E43</f>
        <v>0</v>
      </c>
      <c r="F44" s="20">
        <f>Sheet3!F43</f>
        <v>175</v>
      </c>
      <c r="G44" s="28">
        <f t="shared" si="5"/>
        <v>201</v>
      </c>
      <c r="H44" s="20">
        <f>Sheet3!H43</f>
        <v>0</v>
      </c>
      <c r="I44" s="20">
        <f>Sheet3!I43</f>
        <v>201</v>
      </c>
      <c r="J44" s="29">
        <f t="shared" si="6"/>
        <v>-12.935323383084574</v>
      </c>
      <c r="K44" s="30" t="str">
        <f t="shared" si="7"/>
        <v>-</v>
      </c>
      <c r="L44" s="30">
        <f t="shared" si="8"/>
        <v>-12.935323383084574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995</v>
      </c>
      <c r="E45" s="13">
        <f>Sheet3!E47</f>
        <v>5</v>
      </c>
      <c r="F45" s="13">
        <f>Sheet3!F47</f>
        <v>990</v>
      </c>
      <c r="G45" s="14">
        <f t="shared" si="5"/>
        <v>957</v>
      </c>
      <c r="H45" s="13">
        <f>Sheet3!H47</f>
        <v>6</v>
      </c>
      <c r="I45" s="13">
        <f>Sheet3!I47</f>
        <v>951</v>
      </c>
      <c r="J45" s="15">
        <f t="shared" si="6"/>
        <v>3.9707419017763756</v>
      </c>
      <c r="K45" s="16">
        <f t="shared" si="7"/>
        <v>-16.666666666666664</v>
      </c>
      <c r="L45" s="16">
        <f t="shared" si="8"/>
        <v>4.100946372239744</v>
      </c>
    </row>
    <row r="46" spans="1:12" s="8" customFormat="1" ht="15" customHeight="1">
      <c r="A46" s="48"/>
      <c r="B46" s="72" t="s">
        <v>38</v>
      </c>
      <c r="C46" s="73"/>
      <c r="D46" s="19">
        <f t="shared" si="0"/>
        <v>527</v>
      </c>
      <c r="E46" s="20">
        <f>Sheet3!E45</f>
        <v>2</v>
      </c>
      <c r="F46" s="20">
        <f>Sheet3!F45</f>
        <v>525</v>
      </c>
      <c r="G46" s="19">
        <f t="shared" si="5"/>
        <v>446</v>
      </c>
      <c r="H46" s="20">
        <f>Sheet3!H45</f>
        <v>5</v>
      </c>
      <c r="I46" s="20">
        <f>Sheet3!I45</f>
        <v>441</v>
      </c>
      <c r="J46" s="21">
        <f t="shared" si="6"/>
        <v>18.161434977578473</v>
      </c>
      <c r="K46" s="22">
        <f t="shared" si="7"/>
        <v>-60</v>
      </c>
      <c r="L46" s="22">
        <f t="shared" si="8"/>
        <v>19.047619047619047</v>
      </c>
    </row>
    <row r="47" spans="1:12" s="8" customFormat="1" ht="15" customHeight="1">
      <c r="A47" s="56"/>
      <c r="B47" s="74" t="s">
        <v>63</v>
      </c>
      <c r="C47" s="75"/>
      <c r="D47" s="28">
        <f t="shared" si="0"/>
        <v>468</v>
      </c>
      <c r="E47" s="20">
        <f>Sheet3!E46</f>
        <v>3</v>
      </c>
      <c r="F47" s="20">
        <f>Sheet3!F46</f>
        <v>465</v>
      </c>
      <c r="G47" s="28">
        <f t="shared" si="5"/>
        <v>511</v>
      </c>
      <c r="H47" s="20">
        <f>Sheet3!H46</f>
        <v>1</v>
      </c>
      <c r="I47" s="20">
        <f>Sheet3!I46</f>
        <v>510</v>
      </c>
      <c r="J47" s="29">
        <f t="shared" si="6"/>
        <v>-8.414872798434448</v>
      </c>
      <c r="K47" s="30">
        <f t="shared" si="7"/>
        <v>200</v>
      </c>
      <c r="L47" s="30">
        <f t="shared" si="8"/>
        <v>-8.823529411764708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105</v>
      </c>
      <c r="E48" s="37">
        <f>Sheet3!E48</f>
        <v>60</v>
      </c>
      <c r="F48" s="37">
        <f>Sheet3!F48</f>
        <v>45</v>
      </c>
      <c r="G48" s="36">
        <f t="shared" si="5"/>
        <v>162</v>
      </c>
      <c r="H48" s="37">
        <f>Sheet3!H48</f>
        <v>124</v>
      </c>
      <c r="I48" s="37">
        <f>Sheet3!I48</f>
        <v>38</v>
      </c>
      <c r="J48" s="38">
        <f t="shared" si="6"/>
        <v>-35.18518518518518</v>
      </c>
      <c r="K48" s="39">
        <f t="shared" si="7"/>
        <v>-51.61290322580645</v>
      </c>
      <c r="L48" s="39">
        <f t="shared" si="8"/>
        <v>18.421052631578938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833104</v>
      </c>
      <c r="E49" s="43">
        <f>Sheet3!E49</f>
        <v>383356</v>
      </c>
      <c r="F49" s="43">
        <f>Sheet3!F49</f>
        <v>449748</v>
      </c>
      <c r="G49" s="36">
        <f t="shared" si="5"/>
        <v>848869</v>
      </c>
      <c r="H49" s="43">
        <f>Sheet3!H49</f>
        <v>439096</v>
      </c>
      <c r="I49" s="43">
        <f>Sheet3!I49</f>
        <v>409773</v>
      </c>
      <c r="J49" s="38">
        <f t="shared" si="6"/>
        <v>-1.8571770202469362</v>
      </c>
      <c r="K49" s="44">
        <f t="shared" si="7"/>
        <v>-12.694262758030138</v>
      </c>
      <c r="L49" s="44">
        <f t="shared" si="8"/>
        <v>9.755401161130672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2:C42"/>
    <mergeCell ref="B43:C43"/>
    <mergeCell ref="B37:C37"/>
    <mergeCell ref="B35:C35"/>
    <mergeCell ref="B39:C39"/>
    <mergeCell ref="B38:C38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2017-08-15T02:56:58Z</cp:lastPrinted>
  <dcterms:created xsi:type="dcterms:W3CDTF">2000-09-20T06:55:14Z</dcterms:created>
  <dcterms:modified xsi:type="dcterms:W3CDTF">2017-08-15T06:44:51Z</dcterms:modified>
  <cp:category/>
  <cp:version/>
  <cp:contentType/>
  <cp:contentStatus/>
</cp:coreProperties>
</file>