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<sst xmlns="http://schemas.openxmlformats.org/spreadsheetml/2006/main" count="126" uniqueCount="83">
  <si>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</si>
  <si>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</si>
  <si>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</si>
  <si>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</si>
  <si>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</si>
  <si>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</si>
  <si>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</si>
  <si>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</si>
  <si>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</si>
  <si>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</si>
  <si>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</si>
  <si>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</si>
  <si>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</si>
  <si>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</si>
  <si>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</si>
  <si>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</si>
  <si>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</si>
  <si>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</si>
  <si>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</si>
  <si>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</si>
  <si>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</si>
  <si>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</si>
  <si>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</si>
  <si>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</si>
  <si>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</si>
  <si>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</si>
  <si>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</si>
  <si>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</si>
  <si>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</si>
  <si>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</si>
  <si>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</si>
  <si>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</si>
  <si>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</si>
  <si>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</si>
  <si>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</si>
  <si>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</si>
  <si>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</si>
  <si>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</si>
  <si>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</si>
  <si>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</si>
  <si>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</si>
  <si>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</si>
  <si>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</si>
  <si>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</si>
  <si>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</si>
  <si>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</si>
  <si>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</si>
  <si>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</si>
  <si>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</si>
  <si>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</si>
  <si>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</si>
  <si>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</si>
  <si>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</si>
  <si>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</si>
  <si>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</si>
  <si>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</si>
  <si>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</si>
  <si>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</si>
  <si>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</si>
  <si>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</si>
  <si>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</si>
  <si>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</si>
  <si>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</si>
  <si>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</si>
  <si>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</si>
  <si>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</si>
  <si>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</si>
  <si>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</si>
  <si>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</si>
  <si>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</si>
  <si>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</si>
  <si>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</si>
  <si>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106</t>
  </si>
  <si>
    <t>1</t>
  </si>
  <si>
    <t>January</t>
  </si>
  <si>
    <t>12</t>
  </si>
  <si>
    <t>December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</si>
  <si>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</si>
  <si>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</si>
  <si>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</si>
  <si>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</si>
  <si>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106年1-12月計342,653人次。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</si>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</sst>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H4" sqref="H4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8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106年1至12月來臺旅客人數及成長率－按居住地分
Table 1-3 Visitor Arrivals by Residence,
 January-December,2017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1" customFormat="1" ht="24" customHeight="1">
      <c r="A2" s="69" t="s">
        <v>68</v>
      </c>
      <c r="B2" s="69"/>
      <c r="C2" s="69"/>
      <c r="D2" s="70" t="str">
        <f>Sheet1!A1&amp;"年"&amp;Sheet1!A3&amp;"至"&amp;Sheet1!A5&amp;"月 "&amp;MID(Sheet1!A4,1,3)&amp;".-"&amp;MID(Sheet1!A6,1,3)&amp;"., "&amp;Sheet1!A1+1911</f>
        <v>106年1至12月 Jan.-Dec., 2017</v>
      </c>
      <c r="E2" s="70"/>
      <c r="F2" s="70"/>
      <c r="G2" s="70" t="str">
        <f>Sheet1!A1-1&amp;"年"&amp;Sheet1!A3&amp;"至"&amp;Sheet1!A5&amp;"月 "&amp;MID(Sheet1!A4,1,3)&amp;".-"&amp;MID(Sheet1!A6,1,3)&amp;".,"&amp;Sheet1!A1+1911-1</f>
        <v>105年1至12月 Jan.-Dec.,2016</v>
      </c>
      <c r="H2" s="71"/>
      <c r="I2" s="71"/>
      <c r="J2" s="72" t="s">
        <v>69</v>
      </c>
      <c r="K2" s="72"/>
      <c r="L2" s="72"/>
    </row>
    <row r="3" spans="1:12" s="1" customFormat="1" ht="48" customHeight="1">
      <c r="A3" s="69"/>
      <c r="B3" s="69"/>
      <c r="C3" s="69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74" t="s">
        <v>0</v>
      </c>
      <c r="B4" s="60" t="s">
        <v>45</v>
      </c>
      <c r="C4" s="61"/>
      <c r="D4" s="2">
        <f aca="true" t="shared" si="0" ref="D4:D49">E4+F4</f>
        <v>1692063</v>
      </c>
      <c r="E4" s="2">
        <v>1570182</v>
      </c>
      <c r="F4" s="3">
        <v>121881</v>
      </c>
      <c r="G4" s="2">
        <f aca="true" t="shared" si="1" ref="G4:G49">H4+I4</f>
        <v>1614803</v>
      </c>
      <c r="H4" s="2">
        <v>1494578</v>
      </c>
      <c r="I4" s="3">
        <v>120225</v>
      </c>
      <c r="J4" s="4">
        <f>IF(G4=0,"-",((D4/G4)-1)*100)</f>
        <v>4.784484547031442</v>
      </c>
      <c r="K4" s="4">
        <f>IF(H4=0,"-",((E4/H4)-1)*100)</f>
        <v>5.0585516446783</v>
      </c>
      <c r="L4" s="4">
        <f>IF(I4=0,"-",((F4/I4)-1)*100)</f>
        <v>1.377417342482845</v>
      </c>
    </row>
    <row r="5" spans="1:12" s="1" customFormat="1" ht="15" customHeight="1">
      <c r="A5" s="66"/>
      <c r="B5" s="60" t="s">
        <v>46</v>
      </c>
      <c r="C5" s="61"/>
      <c r="D5" s="2">
        <f t="shared" si="0"/>
        <v>2732549</v>
      </c>
      <c r="E5" s="2">
        <v>2695721</v>
      </c>
      <c r="F5" s="3">
        <v>36828</v>
      </c>
      <c r="G5" s="2">
        <f t="shared" si="1"/>
        <v>3511734</v>
      </c>
      <c r="H5" s="2">
        <v>3472673</v>
      </c>
      <c r="I5" s="3">
        <v>39061</v>
      </c>
      <c r="J5" s="4">
        <f aca="true" t="shared" si="2" ref="J5:J49">IF(G5=0,"-",((D5/G5)-1)*100)</f>
        <v>-22.18804157718096</v>
      </c>
      <c r="K5" s="4">
        <f aca="true" t="shared" si="3" ref="K5:K49">IF(H5=0,"-",((E5/H5)-1)*100)</f>
        <v>-22.373313007012175</v>
      </c>
      <c r="L5" s="4">
        <f aca="true" t="shared" si="4" ref="L5:L49">IF(I5=0,"-",((F5/I5)-1)*100)</f>
        <v>-5.7166995212616145</v>
      </c>
    </row>
    <row r="6" spans="1:12" s="1" customFormat="1" ht="15" customHeight="1">
      <c r="A6" s="66"/>
      <c r="B6" s="60" t="s">
        <v>6</v>
      </c>
      <c r="C6" s="61"/>
      <c r="D6" s="2">
        <f t="shared" si="0"/>
        <v>1898854</v>
      </c>
      <c r="E6" s="2">
        <v>1527</v>
      </c>
      <c r="F6" s="3">
        <v>1897327</v>
      </c>
      <c r="G6" s="2">
        <f t="shared" si="1"/>
        <v>1895702</v>
      </c>
      <c r="H6" s="2">
        <v>1530</v>
      </c>
      <c r="I6" s="3">
        <v>1894172</v>
      </c>
      <c r="J6" s="4">
        <f t="shared" si="2"/>
        <v>0.16627085902742866</v>
      </c>
      <c r="K6" s="4">
        <f t="shared" si="3"/>
        <v>-0.19607843137254832</v>
      </c>
      <c r="L6" s="4">
        <f t="shared" si="4"/>
        <v>0.16656354333186574</v>
      </c>
    </row>
    <row r="7" spans="1:12" s="1" customFormat="1" ht="15" customHeight="1">
      <c r="A7" s="66"/>
      <c r="B7" s="60" t="s">
        <v>77</v>
      </c>
      <c r="C7" s="61"/>
      <c r="D7" s="2">
        <f t="shared" si="0"/>
        <v>1054708</v>
      </c>
      <c r="E7" s="2">
        <v>3786</v>
      </c>
      <c r="F7" s="3">
        <v>1050922</v>
      </c>
      <c r="G7" s="2">
        <f t="shared" si="1"/>
        <v>884397</v>
      </c>
      <c r="H7" s="2">
        <v>3152</v>
      </c>
      <c r="I7" s="3">
        <v>881245</v>
      </c>
      <c r="J7" s="4">
        <f t="shared" si="2"/>
        <v>19.257301867826328</v>
      </c>
      <c r="K7" s="4">
        <f t="shared" si="3"/>
        <v>20.114213197969534</v>
      </c>
      <c r="L7" s="4">
        <f t="shared" si="4"/>
        <v>19.25423690347179</v>
      </c>
    </row>
    <row r="8" spans="1:12" s="1" customFormat="1" ht="15" customHeight="1">
      <c r="A8" s="66"/>
      <c r="B8" s="60" t="s">
        <v>7</v>
      </c>
      <c r="C8" s="61"/>
      <c r="D8" s="2">
        <f t="shared" si="0"/>
        <v>34962</v>
      </c>
      <c r="E8" s="2">
        <v>49</v>
      </c>
      <c r="F8" s="3">
        <v>34913</v>
      </c>
      <c r="G8" s="2">
        <f t="shared" si="1"/>
        <v>33550</v>
      </c>
      <c r="H8" s="2">
        <v>37</v>
      </c>
      <c r="I8" s="3">
        <v>33513</v>
      </c>
      <c r="J8" s="4">
        <f t="shared" si="2"/>
        <v>4.208643815201185</v>
      </c>
      <c r="K8" s="4">
        <f t="shared" si="3"/>
        <v>32.432432432432435</v>
      </c>
      <c r="L8" s="4">
        <f t="shared" si="4"/>
        <v>4.177483364664458</v>
      </c>
    </row>
    <row r="9" spans="1:12" s="1" customFormat="1" ht="15" customHeight="1">
      <c r="A9" s="66"/>
      <c r="B9" s="60" t="s">
        <v>8</v>
      </c>
      <c r="C9" s="61"/>
      <c r="D9" s="2">
        <f t="shared" si="0"/>
        <v>21138</v>
      </c>
      <c r="E9" s="2">
        <v>95</v>
      </c>
      <c r="F9" s="3">
        <v>21043</v>
      </c>
      <c r="G9" s="2">
        <f t="shared" si="1"/>
        <v>19862</v>
      </c>
      <c r="H9" s="2">
        <v>95</v>
      </c>
      <c r="I9" s="3">
        <v>19767</v>
      </c>
      <c r="J9" s="4">
        <f t="shared" si="2"/>
        <v>6.424327862249513</v>
      </c>
      <c r="K9" s="4">
        <f t="shared" si="3"/>
        <v>0</v>
      </c>
      <c r="L9" s="4">
        <f t="shared" si="4"/>
        <v>6.455203116304942</v>
      </c>
    </row>
    <row r="10" spans="1:12" s="1" customFormat="1" ht="15" customHeight="1">
      <c r="A10" s="66"/>
      <c r="B10" s="65" t="s">
        <v>1</v>
      </c>
      <c r="C10" s="56" t="s">
        <v>37</v>
      </c>
      <c r="D10" s="2">
        <f t="shared" si="0"/>
        <v>528019</v>
      </c>
      <c r="E10" s="2">
        <v>726</v>
      </c>
      <c r="F10" s="3">
        <v>527293</v>
      </c>
      <c r="G10" s="2">
        <f t="shared" si="1"/>
        <v>474420</v>
      </c>
      <c r="H10" s="2">
        <v>737</v>
      </c>
      <c r="I10" s="3">
        <v>473683</v>
      </c>
      <c r="J10" s="4">
        <f t="shared" si="2"/>
        <v>11.297795202563133</v>
      </c>
      <c r="K10" s="4">
        <f t="shared" si="3"/>
        <v>-1.4925373134328401</v>
      </c>
      <c r="L10" s="4">
        <f t="shared" si="4"/>
        <v>11.31769558966651</v>
      </c>
    </row>
    <row r="11" spans="1:12" s="1" customFormat="1" ht="15" customHeight="1">
      <c r="A11" s="66"/>
      <c r="B11" s="66"/>
      <c r="C11" s="6" t="s">
        <v>38</v>
      </c>
      <c r="D11" s="2">
        <f t="shared" si="0"/>
        <v>425577</v>
      </c>
      <c r="E11" s="2">
        <v>339</v>
      </c>
      <c r="F11" s="3">
        <v>425238</v>
      </c>
      <c r="G11" s="2">
        <f t="shared" si="1"/>
        <v>407267</v>
      </c>
      <c r="H11" s="2">
        <v>320</v>
      </c>
      <c r="I11" s="3">
        <v>406947</v>
      </c>
      <c r="J11" s="4">
        <f t="shared" si="2"/>
        <v>4.495822151070428</v>
      </c>
      <c r="K11" s="4">
        <f t="shared" si="3"/>
        <v>5.937499999999996</v>
      </c>
      <c r="L11" s="4">
        <f t="shared" si="4"/>
        <v>4.494688497519328</v>
      </c>
    </row>
    <row r="12" spans="1:12" s="1" customFormat="1" ht="15" customHeight="1">
      <c r="A12" s="66"/>
      <c r="B12" s="66"/>
      <c r="C12" s="6" t="s">
        <v>39</v>
      </c>
      <c r="D12" s="2">
        <f t="shared" si="0"/>
        <v>189631</v>
      </c>
      <c r="E12" s="2">
        <v>453</v>
      </c>
      <c r="F12" s="3">
        <v>189178</v>
      </c>
      <c r="G12" s="2">
        <f t="shared" si="1"/>
        <v>188720</v>
      </c>
      <c r="H12" s="2">
        <v>425</v>
      </c>
      <c r="I12" s="3">
        <v>188295</v>
      </c>
      <c r="J12" s="4">
        <f t="shared" si="2"/>
        <v>0.48272573124206186</v>
      </c>
      <c r="K12" s="4">
        <f t="shared" si="3"/>
        <v>6.58823529411765</v>
      </c>
      <c r="L12" s="4">
        <f t="shared" si="4"/>
        <v>0.4689450065057388</v>
      </c>
    </row>
    <row r="13" spans="1:12" s="1" customFormat="1" ht="15" customHeight="1">
      <c r="A13" s="66"/>
      <c r="B13" s="66"/>
      <c r="C13" s="6" t="s">
        <v>40</v>
      </c>
      <c r="D13" s="2">
        <f t="shared" si="0"/>
        <v>290784</v>
      </c>
      <c r="E13" s="2">
        <v>2751</v>
      </c>
      <c r="F13" s="3">
        <v>288033</v>
      </c>
      <c r="G13" s="2">
        <f t="shared" si="1"/>
        <v>172475</v>
      </c>
      <c r="H13" s="2">
        <v>2453</v>
      </c>
      <c r="I13" s="3">
        <v>170022</v>
      </c>
      <c r="J13" s="4">
        <f t="shared" si="2"/>
        <v>68.59486882156833</v>
      </c>
      <c r="K13" s="4">
        <f t="shared" si="3"/>
        <v>12.148389726865073</v>
      </c>
      <c r="L13" s="4">
        <f t="shared" si="4"/>
        <v>69.40925292021032</v>
      </c>
    </row>
    <row r="14" spans="1:12" s="1" customFormat="1" ht="15" customHeight="1">
      <c r="A14" s="66"/>
      <c r="B14" s="66"/>
      <c r="C14" s="6" t="s">
        <v>41</v>
      </c>
      <c r="D14" s="2">
        <f t="shared" si="0"/>
        <v>292534</v>
      </c>
      <c r="E14" s="2">
        <v>480</v>
      </c>
      <c r="F14" s="3">
        <v>292054</v>
      </c>
      <c r="G14" s="2">
        <f t="shared" si="1"/>
        <v>195640</v>
      </c>
      <c r="H14" s="2">
        <v>620</v>
      </c>
      <c r="I14" s="3">
        <v>195020</v>
      </c>
      <c r="J14" s="4">
        <f t="shared" si="2"/>
        <v>49.52668166019218</v>
      </c>
      <c r="K14" s="4">
        <f t="shared" si="3"/>
        <v>-22.580645161290324</v>
      </c>
      <c r="L14" s="4">
        <f t="shared" si="4"/>
        <v>49.7559224694903</v>
      </c>
    </row>
    <row r="15" spans="1:12" s="1" customFormat="1" ht="15" customHeight="1">
      <c r="A15" s="66"/>
      <c r="B15" s="66"/>
      <c r="C15" s="6" t="s">
        <v>63</v>
      </c>
      <c r="D15" s="2">
        <f t="shared" si="0"/>
        <v>383329</v>
      </c>
      <c r="E15" s="2">
        <v>3246</v>
      </c>
      <c r="F15" s="3">
        <v>380083</v>
      </c>
      <c r="G15" s="2">
        <f t="shared" si="1"/>
        <v>196636</v>
      </c>
      <c r="H15" s="2">
        <v>3153</v>
      </c>
      <c r="I15" s="3">
        <v>193483</v>
      </c>
      <c r="J15" s="4">
        <f t="shared" si="2"/>
        <v>94.9434488089668</v>
      </c>
      <c r="K15" s="4">
        <f t="shared" si="3"/>
        <v>2.949571836346343</v>
      </c>
      <c r="L15" s="4">
        <f t="shared" si="4"/>
        <v>96.44258151878977</v>
      </c>
    </row>
    <row r="16" spans="1:12" s="1" customFormat="1" ht="15" customHeight="1">
      <c r="A16" s="66"/>
      <c r="B16" s="66"/>
      <c r="C16" s="6" t="s">
        <v>42</v>
      </c>
      <c r="D16" s="2">
        <f t="shared" si="0"/>
        <v>27264</v>
      </c>
      <c r="E16" s="2">
        <v>278</v>
      </c>
      <c r="F16" s="3">
        <v>26986</v>
      </c>
      <c r="G16" s="2">
        <f t="shared" si="1"/>
        <v>18750</v>
      </c>
      <c r="H16" s="2">
        <v>450</v>
      </c>
      <c r="I16" s="3">
        <v>18300</v>
      </c>
      <c r="J16" s="4">
        <f t="shared" si="2"/>
        <v>45.408</v>
      </c>
      <c r="K16" s="4">
        <f t="shared" si="3"/>
        <v>-38.22222222222222</v>
      </c>
      <c r="L16" s="4">
        <f t="shared" si="4"/>
        <v>47.46448087431694</v>
      </c>
    </row>
    <row r="17" spans="1:12" s="1" customFormat="1" ht="15" customHeight="1">
      <c r="A17" s="66"/>
      <c r="B17" s="67"/>
      <c r="C17" s="6" t="s">
        <v>43</v>
      </c>
      <c r="D17" s="2">
        <f t="shared" si="0"/>
        <v>2137138</v>
      </c>
      <c r="E17" s="2">
        <v>8273</v>
      </c>
      <c r="F17" s="3">
        <v>2128865</v>
      </c>
      <c r="G17" s="2">
        <f t="shared" si="1"/>
        <v>1653908</v>
      </c>
      <c r="H17" s="2">
        <v>8158</v>
      </c>
      <c r="I17" s="3">
        <v>1645750</v>
      </c>
      <c r="J17" s="4">
        <f t="shared" si="2"/>
        <v>29.2174655422188</v>
      </c>
      <c r="K17" s="4">
        <f t="shared" si="3"/>
        <v>1.409659230203486</v>
      </c>
      <c r="L17" s="4">
        <f t="shared" si="4"/>
        <v>29.355309129576177</v>
      </c>
    </row>
    <row r="18" spans="1:12" s="1" customFormat="1" ht="15" customHeight="1">
      <c r="A18" s="66"/>
      <c r="B18" s="60" t="s">
        <v>9</v>
      </c>
      <c r="C18" s="61"/>
      <c r="D18" s="2">
        <f t="shared" si="0"/>
        <v>14223</v>
      </c>
      <c r="E18" s="2">
        <v>63</v>
      </c>
      <c r="F18" s="3">
        <v>14160</v>
      </c>
      <c r="G18" s="2">
        <f t="shared" si="1"/>
        <v>10837</v>
      </c>
      <c r="H18" s="2">
        <v>51</v>
      </c>
      <c r="I18" s="3">
        <v>10786</v>
      </c>
      <c r="J18" s="4">
        <f t="shared" si="2"/>
        <v>31.244809449109525</v>
      </c>
      <c r="K18" s="4">
        <f t="shared" si="3"/>
        <v>23.529411764705888</v>
      </c>
      <c r="L18" s="4">
        <f t="shared" si="4"/>
        <v>31.281290561839413</v>
      </c>
    </row>
    <row r="19" spans="1:12" s="1" customFormat="1" ht="15" customHeight="1">
      <c r="A19" s="67"/>
      <c r="B19" s="60" t="s">
        <v>10</v>
      </c>
      <c r="C19" s="61"/>
      <c r="D19" s="2">
        <f t="shared" si="0"/>
        <v>9585635</v>
      </c>
      <c r="E19" s="2">
        <v>4279696</v>
      </c>
      <c r="F19" s="3">
        <v>5305939</v>
      </c>
      <c r="G19" s="2">
        <f t="shared" si="1"/>
        <v>9624793</v>
      </c>
      <c r="H19" s="2">
        <v>4980274</v>
      </c>
      <c r="I19" s="3">
        <v>4644519</v>
      </c>
      <c r="J19" s="4">
        <f t="shared" si="2"/>
        <v>-0.406845113448151</v>
      </c>
      <c r="K19" s="4">
        <f t="shared" si="3"/>
        <v>-14.067057354675672</v>
      </c>
      <c r="L19" s="4">
        <f t="shared" si="4"/>
        <v>14.240871874999318</v>
      </c>
    </row>
    <row r="20" spans="1:12" s="1" customFormat="1" ht="15" customHeight="1">
      <c r="A20" s="74" t="s">
        <v>2</v>
      </c>
      <c r="B20" s="60" t="s">
        <v>11</v>
      </c>
      <c r="C20" s="61"/>
      <c r="D20" s="2">
        <f t="shared" si="0"/>
        <v>117687</v>
      </c>
      <c r="E20" s="2">
        <v>342</v>
      </c>
      <c r="F20" s="3">
        <v>117345</v>
      </c>
      <c r="G20" s="2">
        <f t="shared" si="1"/>
        <v>106197</v>
      </c>
      <c r="H20" s="2">
        <v>320</v>
      </c>
      <c r="I20" s="3">
        <v>105877</v>
      </c>
      <c r="J20" s="4">
        <f t="shared" si="2"/>
        <v>10.819514675555798</v>
      </c>
      <c r="K20" s="4">
        <f t="shared" si="3"/>
        <v>6.875000000000009</v>
      </c>
      <c r="L20" s="4">
        <f t="shared" si="4"/>
        <v>10.831436478177503</v>
      </c>
    </row>
    <row r="21" spans="1:12" s="1" customFormat="1" ht="15" customHeight="1">
      <c r="A21" s="66"/>
      <c r="B21" s="60" t="s">
        <v>78</v>
      </c>
      <c r="C21" s="61"/>
      <c r="D21" s="2">
        <f t="shared" si="0"/>
        <v>561365</v>
      </c>
      <c r="E21" s="2">
        <v>4083</v>
      </c>
      <c r="F21" s="3">
        <v>557282</v>
      </c>
      <c r="G21" s="2">
        <f t="shared" si="1"/>
        <v>523888</v>
      </c>
      <c r="H21" s="2">
        <v>3766</v>
      </c>
      <c r="I21" s="3">
        <v>520122</v>
      </c>
      <c r="J21" s="4">
        <f t="shared" si="2"/>
        <v>7.1536282564212295</v>
      </c>
      <c r="K21" s="4">
        <f t="shared" si="3"/>
        <v>8.417419012214555</v>
      </c>
      <c r="L21" s="4">
        <f t="shared" si="4"/>
        <v>7.144477641784053</v>
      </c>
    </row>
    <row r="22" spans="1:12" s="1" customFormat="1" ht="15" customHeight="1">
      <c r="A22" s="66"/>
      <c r="B22" s="60" t="s">
        <v>12</v>
      </c>
      <c r="C22" s="61"/>
      <c r="D22" s="2">
        <f t="shared" si="0"/>
        <v>4347</v>
      </c>
      <c r="E22" s="2">
        <v>13</v>
      </c>
      <c r="F22" s="3">
        <v>4334</v>
      </c>
      <c r="G22" s="2">
        <f t="shared" si="1"/>
        <v>3138</v>
      </c>
      <c r="H22" s="2">
        <v>20</v>
      </c>
      <c r="I22" s="3">
        <v>3118</v>
      </c>
      <c r="J22" s="4">
        <f t="shared" si="2"/>
        <v>38.52772466539196</v>
      </c>
      <c r="K22" s="4">
        <f t="shared" si="3"/>
        <v>-35</v>
      </c>
      <c r="L22" s="4">
        <f t="shared" si="4"/>
        <v>38.99935856318153</v>
      </c>
    </row>
    <row r="23" spans="1:12" s="1" customFormat="1" ht="15" customHeight="1">
      <c r="A23" s="66"/>
      <c r="B23" s="60" t="s">
        <v>13</v>
      </c>
      <c r="C23" s="61"/>
      <c r="D23" s="2">
        <f t="shared" si="0"/>
        <v>4794</v>
      </c>
      <c r="E23" s="2">
        <v>295</v>
      </c>
      <c r="F23" s="3">
        <v>4499</v>
      </c>
      <c r="G23" s="2">
        <f t="shared" si="1"/>
        <v>4171</v>
      </c>
      <c r="H23" s="2">
        <v>292</v>
      </c>
      <c r="I23" s="3">
        <v>3879</v>
      </c>
      <c r="J23" s="4">
        <f t="shared" si="2"/>
        <v>14.936466075281718</v>
      </c>
      <c r="K23" s="4">
        <f t="shared" si="3"/>
        <v>1.0273972602739656</v>
      </c>
      <c r="L23" s="4">
        <f t="shared" si="4"/>
        <v>15.983500902294413</v>
      </c>
    </row>
    <row r="24" spans="1:12" s="1" customFormat="1" ht="15" customHeight="1">
      <c r="A24" s="66"/>
      <c r="B24" s="60" t="s">
        <v>14</v>
      </c>
      <c r="C24" s="61"/>
      <c r="D24" s="2">
        <f t="shared" si="0"/>
        <v>1693</v>
      </c>
      <c r="E24" s="2">
        <v>121</v>
      </c>
      <c r="F24" s="3">
        <v>1572</v>
      </c>
      <c r="G24" s="2">
        <f t="shared" si="1"/>
        <v>1281</v>
      </c>
      <c r="H24" s="2">
        <v>133</v>
      </c>
      <c r="I24" s="3">
        <v>1148</v>
      </c>
      <c r="J24" s="4">
        <f t="shared" si="2"/>
        <v>32.16237314597969</v>
      </c>
      <c r="K24" s="4">
        <f t="shared" si="3"/>
        <v>-9.022556390977442</v>
      </c>
      <c r="L24" s="4">
        <f t="shared" si="4"/>
        <v>36.93379790940767</v>
      </c>
    </row>
    <row r="25" spans="1:12" s="1" customFormat="1" ht="15" customHeight="1">
      <c r="A25" s="66"/>
      <c r="B25" s="60" t="s">
        <v>15</v>
      </c>
      <c r="C25" s="61"/>
      <c r="D25" s="2">
        <f t="shared" si="0"/>
        <v>12163</v>
      </c>
      <c r="E25" s="2">
        <v>261</v>
      </c>
      <c r="F25" s="3">
        <v>11902</v>
      </c>
      <c r="G25" s="2">
        <f t="shared" si="1"/>
        <v>10662</v>
      </c>
      <c r="H25" s="2">
        <v>233</v>
      </c>
      <c r="I25" s="3">
        <v>10429</v>
      </c>
      <c r="J25" s="4">
        <f t="shared" si="2"/>
        <v>14.078034139936225</v>
      </c>
      <c r="K25" s="4">
        <f t="shared" si="3"/>
        <v>12.017167381974247</v>
      </c>
      <c r="L25" s="4">
        <f t="shared" si="4"/>
        <v>14.12407709272221</v>
      </c>
    </row>
    <row r="26" spans="1:12" s="1" customFormat="1" ht="15" customHeight="1">
      <c r="A26" s="67"/>
      <c r="B26" s="60" t="s">
        <v>16</v>
      </c>
      <c r="C26" s="61"/>
      <c r="D26" s="2">
        <f t="shared" si="0"/>
        <v>702049</v>
      </c>
      <c r="E26" s="2">
        <v>5115</v>
      </c>
      <c r="F26" s="3">
        <v>696934</v>
      </c>
      <c r="G26" s="2">
        <f t="shared" si="1"/>
        <v>649337</v>
      </c>
      <c r="H26" s="2">
        <v>4764</v>
      </c>
      <c r="I26" s="3">
        <v>644573</v>
      </c>
      <c r="J26" s="4">
        <f t="shared" si="2"/>
        <v>8.117818636547746</v>
      </c>
      <c r="K26" s="4">
        <f t="shared" si="3"/>
        <v>7.367758186397988</v>
      </c>
      <c r="L26" s="4">
        <f t="shared" si="4"/>
        <v>8.123362287902225</v>
      </c>
    </row>
    <row r="27" spans="1:12" s="1" customFormat="1" ht="15" customHeight="1">
      <c r="A27" s="74" t="s">
        <v>3</v>
      </c>
      <c r="B27" s="60" t="s">
        <v>17</v>
      </c>
      <c r="C27" s="61"/>
      <c r="D27" s="2">
        <f t="shared" si="0"/>
        <v>7666</v>
      </c>
      <c r="E27" s="2">
        <v>18</v>
      </c>
      <c r="F27" s="3">
        <v>7648</v>
      </c>
      <c r="G27" s="2">
        <f t="shared" si="1"/>
        <v>6627</v>
      </c>
      <c r="H27" s="2">
        <v>19</v>
      </c>
      <c r="I27" s="3">
        <v>6608</v>
      </c>
      <c r="J27" s="4">
        <f t="shared" si="2"/>
        <v>15.678285800513049</v>
      </c>
      <c r="K27" s="4">
        <f t="shared" si="3"/>
        <v>-5.263157894736848</v>
      </c>
      <c r="L27" s="4">
        <f t="shared" si="4"/>
        <v>15.738498789346256</v>
      </c>
    </row>
    <row r="28" spans="1:12" s="1" customFormat="1" ht="15" customHeight="1">
      <c r="A28" s="66"/>
      <c r="B28" s="60" t="s">
        <v>18</v>
      </c>
      <c r="C28" s="61"/>
      <c r="D28" s="2">
        <f t="shared" si="0"/>
        <v>46822</v>
      </c>
      <c r="E28" s="2">
        <v>101</v>
      </c>
      <c r="F28" s="3">
        <v>46721</v>
      </c>
      <c r="G28" s="2">
        <f t="shared" si="1"/>
        <v>42380</v>
      </c>
      <c r="H28" s="2">
        <v>128</v>
      </c>
      <c r="I28" s="3">
        <v>42252</v>
      </c>
      <c r="J28" s="4">
        <f t="shared" si="2"/>
        <v>10.48135913166588</v>
      </c>
      <c r="K28" s="4">
        <f t="shared" si="3"/>
        <v>-21.09375</v>
      </c>
      <c r="L28" s="4">
        <f t="shared" si="4"/>
        <v>10.577014105841155</v>
      </c>
    </row>
    <row r="29" spans="1:12" s="1" customFormat="1" ht="15" customHeight="1">
      <c r="A29" s="66"/>
      <c r="B29" s="60" t="s">
        <v>19</v>
      </c>
      <c r="C29" s="61"/>
      <c r="D29" s="2">
        <f t="shared" si="0"/>
        <v>65983</v>
      </c>
      <c r="E29" s="2">
        <v>140</v>
      </c>
      <c r="F29" s="3">
        <v>65843</v>
      </c>
      <c r="G29" s="2">
        <f t="shared" si="1"/>
        <v>59798</v>
      </c>
      <c r="H29" s="2">
        <v>136</v>
      </c>
      <c r="I29" s="3">
        <v>59662</v>
      </c>
      <c r="J29" s="4">
        <f t="shared" si="2"/>
        <v>10.34315528947456</v>
      </c>
      <c r="K29" s="4">
        <f t="shared" si="3"/>
        <v>2.941176470588225</v>
      </c>
      <c r="L29" s="4">
        <f t="shared" si="4"/>
        <v>10.360028158626932</v>
      </c>
    </row>
    <row r="30" spans="1:12" s="1" customFormat="1" ht="15" customHeight="1">
      <c r="A30" s="66"/>
      <c r="B30" s="60" t="s">
        <v>20</v>
      </c>
      <c r="C30" s="61"/>
      <c r="D30" s="2">
        <f t="shared" si="0"/>
        <v>18596</v>
      </c>
      <c r="E30" s="2">
        <v>14</v>
      </c>
      <c r="F30" s="3">
        <v>18582</v>
      </c>
      <c r="G30" s="2">
        <f t="shared" si="1"/>
        <v>17102</v>
      </c>
      <c r="H30" s="2">
        <v>6</v>
      </c>
      <c r="I30" s="3">
        <v>17096</v>
      </c>
      <c r="J30" s="4">
        <f t="shared" si="2"/>
        <v>8.735820371886337</v>
      </c>
      <c r="K30" s="4">
        <f t="shared" si="3"/>
        <v>133.33333333333334</v>
      </c>
      <c r="L30" s="4">
        <f t="shared" si="4"/>
        <v>8.692091717360784</v>
      </c>
    </row>
    <row r="31" spans="1:12" s="1" customFormat="1" ht="15" customHeight="1">
      <c r="A31" s="66"/>
      <c r="B31" s="60" t="s">
        <v>21</v>
      </c>
      <c r="C31" s="61"/>
      <c r="D31" s="2">
        <f t="shared" si="0"/>
        <v>25492</v>
      </c>
      <c r="E31" s="2">
        <v>35</v>
      </c>
      <c r="F31" s="3">
        <v>25457</v>
      </c>
      <c r="G31" s="2">
        <f t="shared" si="1"/>
        <v>23254</v>
      </c>
      <c r="H31" s="2">
        <v>29</v>
      </c>
      <c r="I31" s="3">
        <v>23225</v>
      </c>
      <c r="J31" s="4">
        <f t="shared" si="2"/>
        <v>9.62415068375333</v>
      </c>
      <c r="K31" s="4">
        <f t="shared" si="3"/>
        <v>20.68965517241379</v>
      </c>
      <c r="L31" s="4">
        <f t="shared" si="4"/>
        <v>9.610333692142081</v>
      </c>
    </row>
    <row r="32" spans="1:12" s="1" customFormat="1" ht="15" customHeight="1">
      <c r="A32" s="66"/>
      <c r="B32" s="60" t="s">
        <v>44</v>
      </c>
      <c r="C32" s="61"/>
      <c r="D32" s="2">
        <f t="shared" si="0"/>
        <v>11253</v>
      </c>
      <c r="E32" s="2">
        <v>52</v>
      </c>
      <c r="F32" s="3">
        <v>11201</v>
      </c>
      <c r="G32" s="2">
        <f t="shared" si="1"/>
        <v>10225</v>
      </c>
      <c r="H32" s="2">
        <v>50</v>
      </c>
      <c r="I32" s="3">
        <v>10175</v>
      </c>
      <c r="J32" s="4">
        <f t="shared" si="2"/>
        <v>10.053789731051355</v>
      </c>
      <c r="K32" s="4">
        <f t="shared" si="3"/>
        <v>4.0000000000000036</v>
      </c>
      <c r="L32" s="4">
        <f t="shared" si="4"/>
        <v>10.08353808353808</v>
      </c>
    </row>
    <row r="33" spans="1:12" s="1" customFormat="1" ht="15" customHeight="1">
      <c r="A33" s="66"/>
      <c r="B33" s="60" t="s">
        <v>22</v>
      </c>
      <c r="C33" s="61"/>
      <c r="D33" s="2">
        <f t="shared" si="0"/>
        <v>11367</v>
      </c>
      <c r="E33" s="2">
        <v>40</v>
      </c>
      <c r="F33" s="3">
        <v>11327</v>
      </c>
      <c r="G33" s="2">
        <f t="shared" si="1"/>
        <v>10686</v>
      </c>
      <c r="H33" s="2">
        <v>41</v>
      </c>
      <c r="I33" s="3">
        <v>10645</v>
      </c>
      <c r="J33" s="4">
        <f t="shared" si="2"/>
        <v>6.372824256035936</v>
      </c>
      <c r="K33" s="4">
        <f t="shared" si="3"/>
        <v>-2.4390243902439046</v>
      </c>
      <c r="L33" s="4">
        <f t="shared" si="4"/>
        <v>6.406763738844523</v>
      </c>
    </row>
    <row r="34" spans="1:12" s="1" customFormat="1" ht="15" customHeight="1">
      <c r="A34" s="66"/>
      <c r="B34" s="60" t="s">
        <v>79</v>
      </c>
      <c r="C34" s="61"/>
      <c r="D34" s="2">
        <f t="shared" si="0"/>
        <v>64858</v>
      </c>
      <c r="E34" s="2">
        <v>139</v>
      </c>
      <c r="F34" s="3">
        <v>64719</v>
      </c>
      <c r="G34" s="2">
        <f t="shared" si="1"/>
        <v>59867</v>
      </c>
      <c r="H34" s="2">
        <v>104</v>
      </c>
      <c r="I34" s="3">
        <v>59763</v>
      </c>
      <c r="J34" s="4">
        <f t="shared" si="2"/>
        <v>8.336813269413867</v>
      </c>
      <c r="K34" s="4">
        <f t="shared" si="3"/>
        <v>33.653846153846146</v>
      </c>
      <c r="L34" s="4">
        <f t="shared" si="4"/>
        <v>8.292756387731547</v>
      </c>
    </row>
    <row r="35" spans="1:12" s="1" customFormat="1" ht="15" customHeight="1">
      <c r="A35" s="66"/>
      <c r="B35" s="60" t="s">
        <v>23</v>
      </c>
      <c r="C35" s="61"/>
      <c r="D35" s="2">
        <f t="shared" si="0"/>
        <v>7877</v>
      </c>
      <c r="E35" s="2">
        <v>10</v>
      </c>
      <c r="F35" s="3">
        <v>7867</v>
      </c>
      <c r="G35" s="2">
        <f t="shared" si="1"/>
        <v>6867</v>
      </c>
      <c r="H35" s="2">
        <v>12</v>
      </c>
      <c r="I35" s="3">
        <v>6855</v>
      </c>
      <c r="J35" s="4">
        <f t="shared" si="2"/>
        <v>14.708023882335809</v>
      </c>
      <c r="K35" s="4">
        <f t="shared" si="3"/>
        <v>-16.666666666666664</v>
      </c>
      <c r="L35" s="4">
        <f t="shared" si="4"/>
        <v>14.76294675419403</v>
      </c>
    </row>
    <row r="36" spans="1:12" s="1" customFormat="1" ht="15" customHeight="1">
      <c r="A36" s="66"/>
      <c r="B36" s="60" t="s">
        <v>24</v>
      </c>
      <c r="C36" s="61"/>
      <c r="D36" s="2">
        <f t="shared" si="0"/>
        <v>1875</v>
      </c>
      <c r="E36" s="2">
        <v>0</v>
      </c>
      <c r="F36" s="3">
        <v>1875</v>
      </c>
      <c r="G36" s="2">
        <f t="shared" si="1"/>
        <v>1572</v>
      </c>
      <c r="H36" s="2">
        <v>0</v>
      </c>
      <c r="I36" s="3">
        <v>1572</v>
      </c>
      <c r="J36" s="4">
        <f t="shared" si="2"/>
        <v>19.274809160305352</v>
      </c>
      <c r="K36" s="4" t="str">
        <f t="shared" si="3"/>
        <v>-</v>
      </c>
      <c r="L36" s="4">
        <f t="shared" si="4"/>
        <v>19.274809160305352</v>
      </c>
    </row>
    <row r="37" spans="1:12" s="1" customFormat="1" ht="15" customHeight="1">
      <c r="A37" s="66"/>
      <c r="B37" s="60" t="s">
        <v>25</v>
      </c>
      <c r="C37" s="61"/>
      <c r="D37" s="2">
        <f t="shared" si="0"/>
        <v>9106</v>
      </c>
      <c r="E37" s="2">
        <v>11</v>
      </c>
      <c r="F37" s="3">
        <v>9095</v>
      </c>
      <c r="G37" s="2">
        <f t="shared" si="1"/>
        <v>8744</v>
      </c>
      <c r="H37" s="2">
        <v>10</v>
      </c>
      <c r="I37" s="3">
        <v>8734</v>
      </c>
      <c r="J37" s="4">
        <f t="shared" si="2"/>
        <v>4.139981701738327</v>
      </c>
      <c r="K37" s="4">
        <f t="shared" si="3"/>
        <v>10.000000000000009</v>
      </c>
      <c r="L37" s="4">
        <f t="shared" si="4"/>
        <v>4.1332722692924095</v>
      </c>
    </row>
    <row r="38" spans="1:12" s="1" customFormat="1" ht="15" customHeight="1">
      <c r="A38" s="66"/>
      <c r="B38" s="60" t="s">
        <v>80</v>
      </c>
      <c r="C38" s="61"/>
      <c r="D38" s="2">
        <f t="shared" si="0"/>
        <v>9226</v>
      </c>
      <c r="E38" s="2">
        <v>2</v>
      </c>
      <c r="F38" s="3">
        <v>9224</v>
      </c>
      <c r="G38" s="2">
        <f t="shared" si="1"/>
        <v>7974</v>
      </c>
      <c r="H38" s="2">
        <v>6</v>
      </c>
      <c r="I38" s="3">
        <v>7968</v>
      </c>
      <c r="J38" s="4">
        <f t="shared" si="2"/>
        <v>15.701028342111867</v>
      </c>
      <c r="K38" s="4">
        <f t="shared" si="3"/>
        <v>-66.66666666666667</v>
      </c>
      <c r="L38" s="4">
        <f t="shared" si="4"/>
        <v>15.763052208835337</v>
      </c>
    </row>
    <row r="39" spans="1:12" s="1" customFormat="1" ht="15" customHeight="1">
      <c r="A39" s="66"/>
      <c r="B39" s="60" t="s">
        <v>26</v>
      </c>
      <c r="C39" s="61"/>
      <c r="D39" s="2">
        <f t="shared" si="0"/>
        <v>49969</v>
      </c>
      <c r="E39" s="2">
        <v>39</v>
      </c>
      <c r="F39" s="3">
        <v>49930</v>
      </c>
      <c r="G39" s="2">
        <f t="shared" si="1"/>
        <v>44660</v>
      </c>
      <c r="H39" s="2">
        <v>31</v>
      </c>
      <c r="I39" s="3">
        <v>44629</v>
      </c>
      <c r="J39" s="4">
        <f t="shared" si="2"/>
        <v>11.887595163457231</v>
      </c>
      <c r="K39" s="4">
        <f t="shared" si="3"/>
        <v>25.806451612903224</v>
      </c>
      <c r="L39" s="4">
        <f t="shared" si="4"/>
        <v>11.877926908512393</v>
      </c>
    </row>
    <row r="40" spans="1:12" s="1" customFormat="1" ht="15" customHeight="1">
      <c r="A40" s="67"/>
      <c r="B40" s="60" t="s">
        <v>27</v>
      </c>
      <c r="C40" s="61"/>
      <c r="D40" s="2">
        <f t="shared" si="0"/>
        <v>330090</v>
      </c>
      <c r="E40" s="2">
        <v>601</v>
      </c>
      <c r="F40" s="3">
        <v>329489</v>
      </c>
      <c r="G40" s="2">
        <f t="shared" si="1"/>
        <v>299756</v>
      </c>
      <c r="H40" s="2">
        <v>572</v>
      </c>
      <c r="I40" s="3">
        <v>299184</v>
      </c>
      <c r="J40" s="4">
        <f t="shared" si="2"/>
        <v>10.119563911981743</v>
      </c>
      <c r="K40" s="4">
        <f t="shared" si="3"/>
        <v>5.069930069930062</v>
      </c>
      <c r="L40" s="4">
        <f t="shared" si="4"/>
        <v>10.12921814000749</v>
      </c>
    </row>
    <row r="41" spans="1:12" s="1" customFormat="1" ht="15" customHeight="1">
      <c r="A41" s="74" t="s">
        <v>4</v>
      </c>
      <c r="B41" s="60" t="s">
        <v>28</v>
      </c>
      <c r="C41" s="61"/>
      <c r="D41" s="2">
        <f t="shared" si="0"/>
        <v>90892</v>
      </c>
      <c r="E41" s="2">
        <v>356</v>
      </c>
      <c r="F41" s="3">
        <v>90536</v>
      </c>
      <c r="G41" s="2">
        <f t="shared" si="1"/>
        <v>82361</v>
      </c>
      <c r="H41" s="2">
        <v>320</v>
      </c>
      <c r="I41" s="3">
        <v>82041</v>
      </c>
      <c r="J41" s="4">
        <f t="shared" si="2"/>
        <v>10.358057818627753</v>
      </c>
      <c r="K41" s="4">
        <f t="shared" si="3"/>
        <v>11.250000000000004</v>
      </c>
      <c r="L41" s="4">
        <f t="shared" si="4"/>
        <v>10.354578808156889</v>
      </c>
    </row>
    <row r="42" spans="1:12" s="1" customFormat="1" ht="15" customHeight="1">
      <c r="A42" s="66"/>
      <c r="B42" s="60" t="s">
        <v>29</v>
      </c>
      <c r="C42" s="61"/>
      <c r="D42" s="2">
        <f t="shared" si="0"/>
        <v>14639</v>
      </c>
      <c r="E42" s="2">
        <v>53</v>
      </c>
      <c r="F42" s="3">
        <v>14586</v>
      </c>
      <c r="G42" s="2">
        <f t="shared" si="1"/>
        <v>13676</v>
      </c>
      <c r="H42" s="2">
        <v>47</v>
      </c>
      <c r="I42" s="3">
        <v>13629</v>
      </c>
      <c r="J42" s="4">
        <f t="shared" si="2"/>
        <v>7.041532611874812</v>
      </c>
      <c r="K42" s="4">
        <f t="shared" si="3"/>
        <v>12.765957446808507</v>
      </c>
      <c r="L42" s="4">
        <f t="shared" si="4"/>
        <v>7.021791767554486</v>
      </c>
    </row>
    <row r="43" spans="1:12" s="1" customFormat="1" ht="15" customHeight="1">
      <c r="A43" s="66"/>
      <c r="B43" s="60" t="s">
        <v>30</v>
      </c>
      <c r="C43" s="61"/>
      <c r="D43" s="2">
        <f t="shared" si="0"/>
        <v>2813</v>
      </c>
      <c r="E43" s="2">
        <v>26</v>
      </c>
      <c r="F43" s="3">
        <v>2787</v>
      </c>
      <c r="G43" s="2">
        <f t="shared" si="1"/>
        <v>2189</v>
      </c>
      <c r="H43" s="2">
        <v>22</v>
      </c>
      <c r="I43" s="3">
        <v>2167</v>
      </c>
      <c r="J43" s="4">
        <f t="shared" si="2"/>
        <v>28.506167199634547</v>
      </c>
      <c r="K43" s="4">
        <f t="shared" si="3"/>
        <v>18.181818181818187</v>
      </c>
      <c r="L43" s="4">
        <f t="shared" si="4"/>
        <v>28.610982925703745</v>
      </c>
    </row>
    <row r="44" spans="1:12" s="1" customFormat="1" ht="15" customHeight="1">
      <c r="A44" s="67"/>
      <c r="B44" s="60" t="s">
        <v>31</v>
      </c>
      <c r="C44" s="61"/>
      <c r="D44" s="2">
        <f t="shared" si="0"/>
        <v>108344</v>
      </c>
      <c r="E44" s="2">
        <v>435</v>
      </c>
      <c r="F44" s="3">
        <v>107909</v>
      </c>
      <c r="G44" s="2">
        <f t="shared" si="1"/>
        <v>98226</v>
      </c>
      <c r="H44" s="2">
        <v>389</v>
      </c>
      <c r="I44" s="3">
        <v>97837</v>
      </c>
      <c r="J44" s="4">
        <f t="shared" si="2"/>
        <v>10.30073503960256</v>
      </c>
      <c r="K44" s="4">
        <f t="shared" si="3"/>
        <v>11.825192802056561</v>
      </c>
      <c r="L44" s="4">
        <f t="shared" si="4"/>
        <v>10.294673794167842</v>
      </c>
    </row>
    <row r="45" spans="1:12" s="1" customFormat="1" ht="24.75" customHeight="1">
      <c r="A45" s="74" t="s">
        <v>5</v>
      </c>
      <c r="B45" s="60" t="s">
        <v>32</v>
      </c>
      <c r="C45" s="61"/>
      <c r="D45" s="2">
        <f t="shared" si="0"/>
        <v>5757</v>
      </c>
      <c r="E45" s="2">
        <v>116</v>
      </c>
      <c r="F45" s="3">
        <v>5641</v>
      </c>
      <c r="G45" s="2">
        <f t="shared" si="1"/>
        <v>5077</v>
      </c>
      <c r="H45" s="2">
        <v>126</v>
      </c>
      <c r="I45" s="3">
        <v>4951</v>
      </c>
      <c r="J45" s="4">
        <f t="shared" si="2"/>
        <v>13.393736458538497</v>
      </c>
      <c r="K45" s="4">
        <f t="shared" si="3"/>
        <v>-7.936507936507942</v>
      </c>
      <c r="L45" s="4">
        <f t="shared" si="4"/>
        <v>13.936578468996164</v>
      </c>
    </row>
    <row r="46" spans="1:12" s="1" customFormat="1" ht="24.75" customHeight="1">
      <c r="A46" s="66"/>
      <c r="B46" s="60" t="s">
        <v>33</v>
      </c>
      <c r="C46" s="61"/>
      <c r="D46" s="2">
        <f t="shared" si="0"/>
        <v>5925</v>
      </c>
      <c r="E46" s="2">
        <v>26</v>
      </c>
      <c r="F46" s="3">
        <v>5899</v>
      </c>
      <c r="G46" s="2">
        <f t="shared" si="1"/>
        <v>5591</v>
      </c>
      <c r="H46" s="2">
        <v>35</v>
      </c>
      <c r="I46" s="3">
        <v>5556</v>
      </c>
      <c r="J46" s="4">
        <f t="shared" si="2"/>
        <v>5.973886603469869</v>
      </c>
      <c r="K46" s="4">
        <f t="shared" si="3"/>
        <v>-25.71428571428571</v>
      </c>
      <c r="L46" s="4">
        <f t="shared" si="4"/>
        <v>6.173506119510441</v>
      </c>
    </row>
    <row r="47" spans="1:12" s="1" customFormat="1" ht="19.5" customHeight="1">
      <c r="A47" s="67"/>
      <c r="B47" s="63" t="s">
        <v>34</v>
      </c>
      <c r="C47" s="64"/>
      <c r="D47" s="2">
        <f t="shared" si="0"/>
        <v>11682</v>
      </c>
      <c r="E47" s="2">
        <v>142</v>
      </c>
      <c r="F47" s="3">
        <v>11540</v>
      </c>
      <c r="G47" s="2">
        <f t="shared" si="1"/>
        <v>10668</v>
      </c>
      <c r="H47" s="2">
        <v>161</v>
      </c>
      <c r="I47" s="3">
        <v>10507</v>
      </c>
      <c r="J47" s="4">
        <f t="shared" si="2"/>
        <v>9.505061867266583</v>
      </c>
      <c r="K47" s="4">
        <f t="shared" si="3"/>
        <v>-11.801242236024844</v>
      </c>
      <c r="L47" s="4">
        <f t="shared" si="4"/>
        <v>9.831540877510236</v>
      </c>
    </row>
    <row r="48" spans="1:12" s="1" customFormat="1" ht="15" customHeight="1">
      <c r="A48" s="5"/>
      <c r="B48" s="73" t="s">
        <v>35</v>
      </c>
      <c r="C48" s="64"/>
      <c r="D48" s="2">
        <f t="shared" si="0"/>
        <v>1801</v>
      </c>
      <c r="E48" s="2">
        <v>674</v>
      </c>
      <c r="F48" s="7">
        <v>1127</v>
      </c>
      <c r="G48" s="8">
        <f t="shared" si="1"/>
        <v>7499</v>
      </c>
      <c r="H48" s="8">
        <v>1099</v>
      </c>
      <c r="I48" s="7">
        <v>6400</v>
      </c>
      <c r="J48" s="9">
        <f t="shared" si="2"/>
        <v>-75.98346446192825</v>
      </c>
      <c r="K48" s="9">
        <f t="shared" si="3"/>
        <v>-38.67151956323931</v>
      </c>
      <c r="L48" s="9">
        <f t="shared" si="4"/>
        <v>-82.390625</v>
      </c>
    </row>
    <row r="49" spans="1:12" s="1" customFormat="1" ht="15" customHeight="1">
      <c r="A49" s="10"/>
      <c r="B49" s="62" t="s">
        <v>36</v>
      </c>
      <c r="C49" s="61"/>
      <c r="D49" s="2">
        <f t="shared" si="0"/>
        <v>10739601</v>
      </c>
      <c r="E49" s="2">
        <v>4286663</v>
      </c>
      <c r="F49" s="3">
        <v>6452938</v>
      </c>
      <c r="G49" s="2">
        <f t="shared" si="1"/>
        <v>10690279</v>
      </c>
      <c r="H49" s="2">
        <v>4987259</v>
      </c>
      <c r="I49" s="3">
        <v>5703020</v>
      </c>
      <c r="J49" s="4">
        <f t="shared" si="2"/>
        <v>0.4613724300366773</v>
      </c>
      <c r="K49" s="4">
        <f t="shared" si="3"/>
        <v>-14.047716390907306</v>
      </c>
      <c r="L49" s="4">
        <f t="shared" si="4"/>
        <v>13.149489217993281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41:A44"/>
    <mergeCell ref="B24:C24"/>
    <mergeCell ref="B9:C9"/>
    <mergeCell ref="B8:C8"/>
    <mergeCell ref="A27:A40"/>
    <mergeCell ref="B21:C21"/>
    <mergeCell ref="B22:C22"/>
    <mergeCell ref="B28:C2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5:C5"/>
    <mergeCell ref="B6:C6"/>
    <mergeCell ref="B7:C7"/>
    <mergeCell ref="B10:B17"/>
    <mergeCell ref="B19:C19"/>
    <mergeCell ref="B20:C20"/>
    <mergeCell ref="B18:C18"/>
    <mergeCell ref="B49:C49"/>
    <mergeCell ref="B38:C38"/>
    <mergeCell ref="B39:C39"/>
    <mergeCell ref="B40:C40"/>
    <mergeCell ref="B41:C41"/>
    <mergeCell ref="B47:C47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4" width="11.00390625" style="0" customWidth="1"/>
    <col min="5" max="6" width="10.125" style="0" customWidth="1"/>
    <col min="7" max="7" width="11.00390625" style="0" customWidth="1"/>
    <col min="8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106年1至12月來臺旅客人數及成長率－按居住地分
Table 1-3 Visitor Arrivals by Residence,
 January-December,2017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106年1至12月 Jan.-Dec., 2017</v>
      </c>
      <c r="E2" s="84"/>
      <c r="F2" s="84"/>
      <c r="G2" s="84" t="str">
        <f>Sheet3!G2</f>
        <v>105年1至12月 Jan.-Dec.,2016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9585635</v>
      </c>
      <c r="E4" s="18">
        <f>Sheet3!E19</f>
        <v>4279696</v>
      </c>
      <c r="F4" s="18">
        <f>Sheet3!F19</f>
        <v>5305939</v>
      </c>
      <c r="G4" s="17">
        <f aca="true" t="shared" si="1" ref="G4:G49">H4+I4</f>
        <v>9624793</v>
      </c>
      <c r="H4" s="18">
        <f>Sheet3!H19</f>
        <v>4980274</v>
      </c>
      <c r="I4" s="18">
        <f>Sheet3!I19</f>
        <v>4644519</v>
      </c>
      <c r="J4" s="19">
        <f aca="true" t="shared" si="2" ref="J4:J49">IF(G4=0,"-",((D4/G4)-1)*100)</f>
        <v>-0.406845113448151</v>
      </c>
      <c r="K4" s="20">
        <f aca="true" t="shared" si="3" ref="K4:K49">IF(H4=0,"-",((E4/H4)-1)*100)</f>
        <v>-14.067057354675672</v>
      </c>
      <c r="L4" s="20">
        <f aca="true" t="shared" si="4" ref="L4:L49">IF(I4=0,"-",((F4/I4)-1)*100)</f>
        <v>14.240871874999318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1692063</v>
      </c>
      <c r="E5" s="26">
        <f>Sheet3!E4</f>
        <v>1570182</v>
      </c>
      <c r="F5" s="26">
        <f>Sheet3!F4</f>
        <v>121881</v>
      </c>
      <c r="G5" s="25">
        <f t="shared" si="1"/>
        <v>1614803</v>
      </c>
      <c r="H5" s="26">
        <f>Sheet3!H4</f>
        <v>1494578</v>
      </c>
      <c r="I5" s="26">
        <f>Sheet3!I4</f>
        <v>120225</v>
      </c>
      <c r="J5" s="27">
        <f t="shared" si="2"/>
        <v>4.784484547031442</v>
      </c>
      <c r="K5" s="28">
        <f t="shared" si="3"/>
        <v>5.0585516446783</v>
      </c>
      <c r="L5" s="28">
        <f t="shared" si="4"/>
        <v>1.377417342482845</v>
      </c>
    </row>
    <row r="6" spans="1:12" s="1" customFormat="1" ht="15" customHeight="1">
      <c r="A6" s="23"/>
      <c r="B6" s="75" t="s">
        <v>46</v>
      </c>
      <c r="C6" s="76"/>
      <c r="D6" s="25">
        <f t="shared" si="0"/>
        <v>2732549</v>
      </c>
      <c r="E6" s="26">
        <f>Sheet3!E5</f>
        <v>2695721</v>
      </c>
      <c r="F6" s="26">
        <f>Sheet3!F5</f>
        <v>36828</v>
      </c>
      <c r="G6" s="25">
        <f t="shared" si="1"/>
        <v>3511734</v>
      </c>
      <c r="H6" s="26">
        <f>Sheet3!H5</f>
        <v>3472673</v>
      </c>
      <c r="I6" s="26">
        <f>Sheet3!I5</f>
        <v>39061</v>
      </c>
      <c r="J6" s="27">
        <f>IF(G6=0,"-",((D6/G6)-1)*100)</f>
        <v>-22.18804157718096</v>
      </c>
      <c r="K6" s="28">
        <f>IF(H6=0,"-",((E6/H6)-1)*100)</f>
        <v>-22.373313007012175</v>
      </c>
      <c r="L6" s="28">
        <f>IF(I6=0,"-",((F6/I6)-1)*100)</f>
        <v>-5.7166995212616145</v>
      </c>
    </row>
    <row r="7" spans="1:12" s="1" customFormat="1" ht="15" customHeight="1">
      <c r="A7" s="23"/>
      <c r="B7" s="75" t="s">
        <v>6</v>
      </c>
      <c r="C7" s="76"/>
      <c r="D7" s="25">
        <f t="shared" si="0"/>
        <v>1898854</v>
      </c>
      <c r="E7" s="26">
        <f>Sheet3!E6</f>
        <v>1527</v>
      </c>
      <c r="F7" s="26">
        <f>Sheet3!F6</f>
        <v>1897327</v>
      </c>
      <c r="G7" s="25">
        <f t="shared" si="1"/>
        <v>1895702</v>
      </c>
      <c r="H7" s="26">
        <f>Sheet3!H6</f>
        <v>1530</v>
      </c>
      <c r="I7" s="26">
        <f>Sheet3!I6</f>
        <v>1894172</v>
      </c>
      <c r="J7" s="27">
        <f t="shared" si="2"/>
        <v>0.16627085902742866</v>
      </c>
      <c r="K7" s="28">
        <f t="shared" si="3"/>
        <v>-0.19607843137254832</v>
      </c>
      <c r="L7" s="28">
        <f t="shared" si="4"/>
        <v>0.16656354333186574</v>
      </c>
    </row>
    <row r="8" spans="1:12" s="1" customFormat="1" ht="15" customHeight="1">
      <c r="A8" s="23"/>
      <c r="B8" s="75" t="s">
        <v>65</v>
      </c>
      <c r="C8" s="76"/>
      <c r="D8" s="25">
        <f t="shared" si="0"/>
        <v>1054708</v>
      </c>
      <c r="E8" s="26">
        <f>Sheet3!E7</f>
        <v>3786</v>
      </c>
      <c r="F8" s="26">
        <f>Sheet3!F7</f>
        <v>1050922</v>
      </c>
      <c r="G8" s="25">
        <f t="shared" si="1"/>
        <v>884397</v>
      </c>
      <c r="H8" s="26">
        <f>Sheet3!H7</f>
        <v>3152</v>
      </c>
      <c r="I8" s="26">
        <f>Sheet3!I7</f>
        <v>881245</v>
      </c>
      <c r="J8" s="27">
        <f t="shared" si="2"/>
        <v>19.257301867826328</v>
      </c>
      <c r="K8" s="28">
        <f t="shared" si="3"/>
        <v>20.114213197969534</v>
      </c>
      <c r="L8" s="28">
        <f t="shared" si="4"/>
        <v>19.25423690347179</v>
      </c>
    </row>
    <row r="9" spans="1:12" s="1" customFormat="1" ht="15" customHeight="1">
      <c r="A9" s="23"/>
      <c r="B9" s="75" t="s">
        <v>7</v>
      </c>
      <c r="C9" s="76"/>
      <c r="D9" s="25">
        <f t="shared" si="0"/>
        <v>34962</v>
      </c>
      <c r="E9" s="26">
        <f>Sheet3!E8</f>
        <v>49</v>
      </c>
      <c r="F9" s="26">
        <f>Sheet3!F8</f>
        <v>34913</v>
      </c>
      <c r="G9" s="25">
        <f t="shared" si="1"/>
        <v>33550</v>
      </c>
      <c r="H9" s="26">
        <f>Sheet3!H8</f>
        <v>37</v>
      </c>
      <c r="I9" s="26">
        <f>Sheet3!I8</f>
        <v>33513</v>
      </c>
      <c r="J9" s="27">
        <f t="shared" si="2"/>
        <v>4.208643815201185</v>
      </c>
      <c r="K9" s="28">
        <f t="shared" si="3"/>
        <v>32.432432432432435</v>
      </c>
      <c r="L9" s="28">
        <f t="shared" si="4"/>
        <v>4.177483364664458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21138</v>
      </c>
      <c r="E10" s="26">
        <f>Sheet3!E9</f>
        <v>95</v>
      </c>
      <c r="F10" s="26">
        <f>Sheet3!F9</f>
        <v>21043</v>
      </c>
      <c r="G10" s="25">
        <f t="shared" si="1"/>
        <v>19862</v>
      </c>
      <c r="H10" s="26">
        <f>Sheet3!H9</f>
        <v>95</v>
      </c>
      <c r="I10" s="26">
        <f>Sheet3!I9</f>
        <v>19767</v>
      </c>
      <c r="J10" s="27">
        <f t="shared" si="2"/>
        <v>6.424327862249513</v>
      </c>
      <c r="K10" s="28">
        <f t="shared" si="3"/>
        <v>0</v>
      </c>
      <c r="L10" s="28">
        <f t="shared" si="4"/>
        <v>6.455203116304942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2137138</v>
      </c>
      <c r="E11" s="26">
        <f>Sheet3!E17</f>
        <v>8273</v>
      </c>
      <c r="F11" s="26">
        <f>Sheet3!F17</f>
        <v>2128865</v>
      </c>
      <c r="G11" s="25">
        <f t="shared" si="1"/>
        <v>1653908</v>
      </c>
      <c r="H11" s="26">
        <f>Sheet3!H17</f>
        <v>8158</v>
      </c>
      <c r="I11" s="26">
        <f>Sheet3!I17</f>
        <v>1645750</v>
      </c>
      <c r="J11" s="27">
        <f t="shared" si="2"/>
        <v>29.2174655422188</v>
      </c>
      <c r="K11" s="28">
        <f t="shared" si="3"/>
        <v>1.409659230203486</v>
      </c>
      <c r="L11" s="28">
        <f t="shared" si="4"/>
        <v>29.355309129576177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528019</v>
      </c>
      <c r="E12" s="26">
        <f>Sheet3!E10</f>
        <v>726</v>
      </c>
      <c r="F12" s="26">
        <f>Sheet3!F10</f>
        <v>527293</v>
      </c>
      <c r="G12" s="25">
        <f t="shared" si="1"/>
        <v>474420</v>
      </c>
      <c r="H12" s="26">
        <f>Sheet3!H10</f>
        <v>737</v>
      </c>
      <c r="I12" s="26">
        <f>Sheet3!I10</f>
        <v>473683</v>
      </c>
      <c r="J12" s="27">
        <f t="shared" si="2"/>
        <v>11.297795202563133</v>
      </c>
      <c r="K12" s="28">
        <f t="shared" si="3"/>
        <v>-1.4925373134328401</v>
      </c>
      <c r="L12" s="28">
        <f t="shared" si="4"/>
        <v>11.31769558966651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425577</v>
      </c>
      <c r="E13" s="26">
        <f>Sheet3!E11</f>
        <v>339</v>
      </c>
      <c r="F13" s="26">
        <f>Sheet3!F11</f>
        <v>425238</v>
      </c>
      <c r="G13" s="25">
        <f t="shared" si="1"/>
        <v>407267</v>
      </c>
      <c r="H13" s="26">
        <f>Sheet3!H11</f>
        <v>320</v>
      </c>
      <c r="I13" s="26">
        <f>Sheet3!I11</f>
        <v>406947</v>
      </c>
      <c r="J13" s="27">
        <f t="shared" si="2"/>
        <v>4.495822151070428</v>
      </c>
      <c r="K13" s="28">
        <f t="shared" si="3"/>
        <v>5.937499999999996</v>
      </c>
      <c r="L13" s="28">
        <f t="shared" si="4"/>
        <v>4.494688497519328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189631</v>
      </c>
      <c r="E14" s="26">
        <f>Sheet3!E12</f>
        <v>453</v>
      </c>
      <c r="F14" s="26">
        <f>Sheet3!F12</f>
        <v>189178</v>
      </c>
      <c r="G14" s="25">
        <f t="shared" si="1"/>
        <v>188720</v>
      </c>
      <c r="H14" s="26">
        <f>Sheet3!H12</f>
        <v>425</v>
      </c>
      <c r="I14" s="26">
        <f>Sheet3!I12</f>
        <v>188295</v>
      </c>
      <c r="J14" s="27">
        <f t="shared" si="2"/>
        <v>0.48272573124206186</v>
      </c>
      <c r="K14" s="28">
        <f t="shared" si="3"/>
        <v>6.58823529411765</v>
      </c>
      <c r="L14" s="28">
        <f t="shared" si="4"/>
        <v>0.4689450065057388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290784</v>
      </c>
      <c r="E15" s="26">
        <f>Sheet3!E13</f>
        <v>2751</v>
      </c>
      <c r="F15" s="26">
        <f>Sheet3!F13</f>
        <v>288033</v>
      </c>
      <c r="G15" s="25">
        <f t="shared" si="1"/>
        <v>172475</v>
      </c>
      <c r="H15" s="26">
        <f>Sheet3!H13</f>
        <v>2453</v>
      </c>
      <c r="I15" s="26">
        <f>Sheet3!I13</f>
        <v>170022</v>
      </c>
      <c r="J15" s="27">
        <f t="shared" si="2"/>
        <v>68.59486882156833</v>
      </c>
      <c r="K15" s="28">
        <f t="shared" si="3"/>
        <v>12.148389726865073</v>
      </c>
      <c r="L15" s="28">
        <f t="shared" si="4"/>
        <v>69.40925292021032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292534</v>
      </c>
      <c r="E16" s="26">
        <f>Sheet3!E14</f>
        <v>480</v>
      </c>
      <c r="F16" s="26">
        <f>Sheet3!F14</f>
        <v>292054</v>
      </c>
      <c r="G16" s="25">
        <f t="shared" si="1"/>
        <v>195640</v>
      </c>
      <c r="H16" s="26">
        <f>Sheet3!H14</f>
        <v>620</v>
      </c>
      <c r="I16" s="26">
        <f>Sheet3!I14</f>
        <v>195020</v>
      </c>
      <c r="J16" s="27">
        <f t="shared" si="2"/>
        <v>49.52668166019218</v>
      </c>
      <c r="K16" s="28">
        <f t="shared" si="3"/>
        <v>-22.580645161290324</v>
      </c>
      <c r="L16" s="28">
        <f t="shared" si="4"/>
        <v>49.7559224694903</v>
      </c>
    </row>
    <row r="17" spans="1:12" s="1" customFormat="1" ht="15" customHeight="1">
      <c r="A17" s="23"/>
      <c r="B17" s="30"/>
      <c r="C17" s="24" t="s">
        <v>62</v>
      </c>
      <c r="D17" s="25">
        <f>E17+F17</f>
        <v>383329</v>
      </c>
      <c r="E17" s="26">
        <f>Sheet3!E15</f>
        <v>3246</v>
      </c>
      <c r="F17" s="26">
        <f>Sheet3!F15</f>
        <v>380083</v>
      </c>
      <c r="G17" s="25">
        <f>H17+I17</f>
        <v>196636</v>
      </c>
      <c r="H17" s="26">
        <f>Sheet3!H15</f>
        <v>3153</v>
      </c>
      <c r="I17" s="26">
        <f>Sheet3!I15</f>
        <v>193483</v>
      </c>
      <c r="J17" s="27">
        <f>IF(G17=0,"-",((D17/G17)-1)*100)</f>
        <v>94.9434488089668</v>
      </c>
      <c r="K17" s="28">
        <f>IF(H17=0,"-",((E17/H17)-1)*100)</f>
        <v>2.949571836346343</v>
      </c>
      <c r="L17" s="28">
        <f>IF(I17=0,"-",((F17/I17)-1)*100)</f>
        <v>96.44258151878977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27264</v>
      </c>
      <c r="E18" s="26">
        <f>Sheet3!E16</f>
        <v>278</v>
      </c>
      <c r="F18" s="26">
        <f>Sheet3!F16</f>
        <v>26986</v>
      </c>
      <c r="G18" s="25">
        <f t="shared" si="1"/>
        <v>18750</v>
      </c>
      <c r="H18" s="26">
        <f>Sheet3!H16</f>
        <v>450</v>
      </c>
      <c r="I18" s="26">
        <f>Sheet3!I16</f>
        <v>18300</v>
      </c>
      <c r="J18" s="27">
        <f t="shared" si="2"/>
        <v>45.408</v>
      </c>
      <c r="K18" s="28">
        <f t="shared" si="3"/>
        <v>-38.22222222222222</v>
      </c>
      <c r="L18" s="28">
        <f t="shared" si="4"/>
        <v>47.46448087431694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14223</v>
      </c>
      <c r="E19" s="26">
        <f>Sheet3!E18</f>
        <v>63</v>
      </c>
      <c r="F19" s="26">
        <f>Sheet3!F18</f>
        <v>14160</v>
      </c>
      <c r="G19" s="33">
        <f t="shared" si="1"/>
        <v>10837</v>
      </c>
      <c r="H19" s="26">
        <f>Sheet3!H18</f>
        <v>51</v>
      </c>
      <c r="I19" s="26">
        <f>Sheet3!I18</f>
        <v>10786</v>
      </c>
      <c r="J19" s="34">
        <f t="shared" si="2"/>
        <v>31.244809449109525</v>
      </c>
      <c r="K19" s="35">
        <f t="shared" si="3"/>
        <v>23.529411764705888</v>
      </c>
      <c r="L19" s="35">
        <f t="shared" si="4"/>
        <v>31.281290561839413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702049</v>
      </c>
      <c r="E20" s="18">
        <f>Sheet3!E26</f>
        <v>5115</v>
      </c>
      <c r="F20" s="18">
        <f>Sheet3!F26</f>
        <v>696934</v>
      </c>
      <c r="G20" s="17">
        <f t="shared" si="1"/>
        <v>649337</v>
      </c>
      <c r="H20" s="18">
        <f>Sheet3!H26</f>
        <v>4764</v>
      </c>
      <c r="I20" s="18">
        <f>Sheet3!I26</f>
        <v>644573</v>
      </c>
      <c r="J20" s="19">
        <f t="shared" si="2"/>
        <v>8.117818636547746</v>
      </c>
      <c r="K20" s="20">
        <f t="shared" si="3"/>
        <v>7.367758186397988</v>
      </c>
      <c r="L20" s="20">
        <f t="shared" si="4"/>
        <v>8.123362287902225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117687</v>
      </c>
      <c r="E21" s="26">
        <f>Sheet3!E20</f>
        <v>342</v>
      </c>
      <c r="F21" s="26">
        <f>Sheet3!F20</f>
        <v>117345</v>
      </c>
      <c r="G21" s="25">
        <f t="shared" si="1"/>
        <v>106197</v>
      </c>
      <c r="H21" s="26">
        <f>Sheet3!H20</f>
        <v>320</v>
      </c>
      <c r="I21" s="26">
        <f>Sheet3!I20</f>
        <v>105877</v>
      </c>
      <c r="J21" s="27">
        <f t="shared" si="2"/>
        <v>10.819514675555798</v>
      </c>
      <c r="K21" s="28">
        <f t="shared" si="3"/>
        <v>6.875000000000009</v>
      </c>
      <c r="L21" s="28">
        <f t="shared" si="4"/>
        <v>10.831436478177503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561365</v>
      </c>
      <c r="E22" s="26">
        <f>Sheet3!E21</f>
        <v>4083</v>
      </c>
      <c r="F22" s="26">
        <f>Sheet3!F21</f>
        <v>557282</v>
      </c>
      <c r="G22" s="25">
        <f t="shared" si="1"/>
        <v>523888</v>
      </c>
      <c r="H22" s="26">
        <f>Sheet3!H21</f>
        <v>3766</v>
      </c>
      <c r="I22" s="26">
        <f>Sheet3!I21</f>
        <v>520122</v>
      </c>
      <c r="J22" s="27">
        <f t="shared" si="2"/>
        <v>7.1536282564212295</v>
      </c>
      <c r="K22" s="28">
        <f t="shared" si="3"/>
        <v>8.417419012214555</v>
      </c>
      <c r="L22" s="28">
        <f t="shared" si="4"/>
        <v>7.144477641784053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4347</v>
      </c>
      <c r="E23" s="26">
        <f>Sheet3!E22</f>
        <v>13</v>
      </c>
      <c r="F23" s="26">
        <f>Sheet3!F22</f>
        <v>4334</v>
      </c>
      <c r="G23" s="25">
        <f t="shared" si="1"/>
        <v>3138</v>
      </c>
      <c r="H23" s="26">
        <f>Sheet3!H22</f>
        <v>20</v>
      </c>
      <c r="I23" s="26">
        <f>Sheet3!I22</f>
        <v>3118</v>
      </c>
      <c r="J23" s="27">
        <f t="shared" si="2"/>
        <v>38.52772466539196</v>
      </c>
      <c r="K23" s="28">
        <f t="shared" si="3"/>
        <v>-35</v>
      </c>
      <c r="L23" s="28">
        <f t="shared" si="4"/>
        <v>38.99935856318153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4794</v>
      </c>
      <c r="E24" s="26">
        <f>Sheet3!E23</f>
        <v>295</v>
      </c>
      <c r="F24" s="26">
        <f>Sheet3!F23</f>
        <v>4499</v>
      </c>
      <c r="G24" s="25">
        <f t="shared" si="1"/>
        <v>4171</v>
      </c>
      <c r="H24" s="26">
        <f>Sheet3!H23</f>
        <v>292</v>
      </c>
      <c r="I24" s="26">
        <f>Sheet3!I23</f>
        <v>3879</v>
      </c>
      <c r="J24" s="27">
        <f t="shared" si="2"/>
        <v>14.936466075281718</v>
      </c>
      <c r="K24" s="28">
        <f t="shared" si="3"/>
        <v>1.0273972602739656</v>
      </c>
      <c r="L24" s="28">
        <f t="shared" si="4"/>
        <v>15.983500902294413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1693</v>
      </c>
      <c r="E25" s="26">
        <f>Sheet3!E24</f>
        <v>121</v>
      </c>
      <c r="F25" s="26">
        <f>Sheet3!F24</f>
        <v>1572</v>
      </c>
      <c r="G25" s="25">
        <f t="shared" si="1"/>
        <v>1281</v>
      </c>
      <c r="H25" s="26">
        <f>Sheet3!H24</f>
        <v>133</v>
      </c>
      <c r="I25" s="26">
        <f>Sheet3!I24</f>
        <v>1148</v>
      </c>
      <c r="J25" s="27">
        <f t="shared" si="2"/>
        <v>32.16237314597969</v>
      </c>
      <c r="K25" s="28">
        <f t="shared" si="3"/>
        <v>-9.022556390977442</v>
      </c>
      <c r="L25" s="28">
        <f t="shared" si="4"/>
        <v>36.93379790940767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12163</v>
      </c>
      <c r="E26" s="26">
        <f>Sheet3!E25</f>
        <v>261</v>
      </c>
      <c r="F26" s="26">
        <f>Sheet3!F25</f>
        <v>11902</v>
      </c>
      <c r="G26" s="33">
        <f t="shared" si="1"/>
        <v>10662</v>
      </c>
      <c r="H26" s="26">
        <f>Sheet3!H25</f>
        <v>233</v>
      </c>
      <c r="I26" s="26">
        <f>Sheet3!I25</f>
        <v>10429</v>
      </c>
      <c r="J26" s="34">
        <f t="shared" si="2"/>
        <v>14.078034139936225</v>
      </c>
      <c r="K26" s="35">
        <f t="shared" si="3"/>
        <v>12.017167381974247</v>
      </c>
      <c r="L26" s="35">
        <f t="shared" si="4"/>
        <v>14.12407709272221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330090</v>
      </c>
      <c r="E27" s="18">
        <f>Sheet3!E40</f>
        <v>601</v>
      </c>
      <c r="F27" s="18">
        <f>Sheet3!F40</f>
        <v>329489</v>
      </c>
      <c r="G27" s="17">
        <f t="shared" si="1"/>
        <v>299756</v>
      </c>
      <c r="H27" s="18">
        <f>Sheet3!H40</f>
        <v>572</v>
      </c>
      <c r="I27" s="18">
        <f>Sheet3!I40</f>
        <v>299184</v>
      </c>
      <c r="J27" s="19">
        <f t="shared" si="2"/>
        <v>10.119563911981743</v>
      </c>
      <c r="K27" s="20">
        <f t="shared" si="3"/>
        <v>5.069930069930062</v>
      </c>
      <c r="L27" s="20">
        <f t="shared" si="4"/>
        <v>10.12921814000749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7666</v>
      </c>
      <c r="E28" s="26">
        <f>Sheet3!E27</f>
        <v>18</v>
      </c>
      <c r="F28" s="26">
        <f>Sheet3!F27</f>
        <v>7648</v>
      </c>
      <c r="G28" s="25">
        <f t="shared" si="1"/>
        <v>6627</v>
      </c>
      <c r="H28" s="26">
        <f>Sheet3!H27</f>
        <v>19</v>
      </c>
      <c r="I28" s="26">
        <f>Sheet3!I27</f>
        <v>6608</v>
      </c>
      <c r="J28" s="27">
        <f t="shared" si="2"/>
        <v>15.678285800513049</v>
      </c>
      <c r="K28" s="28">
        <f t="shared" si="3"/>
        <v>-5.263157894736848</v>
      </c>
      <c r="L28" s="28">
        <f t="shared" si="4"/>
        <v>15.738498789346256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46822</v>
      </c>
      <c r="E29" s="26">
        <f>Sheet3!E28</f>
        <v>101</v>
      </c>
      <c r="F29" s="26">
        <f>Sheet3!F28</f>
        <v>46721</v>
      </c>
      <c r="G29" s="25">
        <f t="shared" si="1"/>
        <v>42380</v>
      </c>
      <c r="H29" s="26">
        <f>Sheet3!H28</f>
        <v>128</v>
      </c>
      <c r="I29" s="26">
        <f>Sheet3!I28</f>
        <v>42252</v>
      </c>
      <c r="J29" s="27">
        <f t="shared" si="2"/>
        <v>10.48135913166588</v>
      </c>
      <c r="K29" s="28">
        <f t="shared" si="3"/>
        <v>-21.09375</v>
      </c>
      <c r="L29" s="28">
        <f t="shared" si="4"/>
        <v>10.577014105841155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65983</v>
      </c>
      <c r="E30" s="26">
        <f>Sheet3!E29</f>
        <v>140</v>
      </c>
      <c r="F30" s="26">
        <f>Sheet3!F29</f>
        <v>65843</v>
      </c>
      <c r="G30" s="25">
        <f t="shared" si="1"/>
        <v>59798</v>
      </c>
      <c r="H30" s="26">
        <f>Sheet3!H29</f>
        <v>136</v>
      </c>
      <c r="I30" s="26">
        <f>Sheet3!I29</f>
        <v>59662</v>
      </c>
      <c r="J30" s="27">
        <f t="shared" si="2"/>
        <v>10.34315528947456</v>
      </c>
      <c r="K30" s="28">
        <f t="shared" si="3"/>
        <v>2.941176470588225</v>
      </c>
      <c r="L30" s="28">
        <f t="shared" si="4"/>
        <v>10.360028158626932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18596</v>
      </c>
      <c r="E31" s="26">
        <f>Sheet3!E30</f>
        <v>14</v>
      </c>
      <c r="F31" s="26">
        <f>Sheet3!F30</f>
        <v>18582</v>
      </c>
      <c r="G31" s="25">
        <f t="shared" si="1"/>
        <v>17102</v>
      </c>
      <c r="H31" s="26">
        <f>Sheet3!H30</f>
        <v>6</v>
      </c>
      <c r="I31" s="26">
        <f>Sheet3!I30</f>
        <v>17096</v>
      </c>
      <c r="J31" s="27">
        <f t="shared" si="2"/>
        <v>8.735820371886337</v>
      </c>
      <c r="K31" s="28">
        <f t="shared" si="3"/>
        <v>133.33333333333334</v>
      </c>
      <c r="L31" s="28">
        <f t="shared" si="4"/>
        <v>8.692091717360784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25492</v>
      </c>
      <c r="E32" s="26">
        <f>Sheet3!E31</f>
        <v>35</v>
      </c>
      <c r="F32" s="26">
        <f>Sheet3!F31</f>
        <v>25457</v>
      </c>
      <c r="G32" s="25">
        <f t="shared" si="1"/>
        <v>23254</v>
      </c>
      <c r="H32" s="26">
        <f>Sheet3!H31</f>
        <v>29</v>
      </c>
      <c r="I32" s="26">
        <f>Sheet3!I31</f>
        <v>23225</v>
      </c>
      <c r="J32" s="27">
        <f t="shared" si="2"/>
        <v>9.62415068375333</v>
      </c>
      <c r="K32" s="28">
        <f t="shared" si="3"/>
        <v>20.68965517241379</v>
      </c>
      <c r="L32" s="28">
        <f t="shared" si="4"/>
        <v>9.610333692142081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11253</v>
      </c>
      <c r="E33" s="26">
        <f>Sheet3!E32</f>
        <v>52</v>
      </c>
      <c r="F33" s="26">
        <f>Sheet3!F32</f>
        <v>11201</v>
      </c>
      <c r="G33" s="25">
        <f t="shared" si="1"/>
        <v>10225</v>
      </c>
      <c r="H33" s="26">
        <f>Sheet3!H32</f>
        <v>50</v>
      </c>
      <c r="I33" s="26">
        <f>Sheet3!I32</f>
        <v>10175</v>
      </c>
      <c r="J33" s="27">
        <f t="shared" si="2"/>
        <v>10.053789731051355</v>
      </c>
      <c r="K33" s="28">
        <f t="shared" si="3"/>
        <v>4.0000000000000036</v>
      </c>
      <c r="L33" s="28">
        <f t="shared" si="4"/>
        <v>10.08353808353808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11367</v>
      </c>
      <c r="E34" s="26">
        <f>Sheet3!E33</f>
        <v>40</v>
      </c>
      <c r="F34" s="26">
        <f>Sheet3!F33</f>
        <v>11327</v>
      </c>
      <c r="G34" s="25">
        <f t="shared" si="1"/>
        <v>10686</v>
      </c>
      <c r="H34" s="26">
        <f>Sheet3!H33</f>
        <v>41</v>
      </c>
      <c r="I34" s="26">
        <f>Sheet3!I33</f>
        <v>10645</v>
      </c>
      <c r="J34" s="27">
        <f t="shared" si="2"/>
        <v>6.372824256035936</v>
      </c>
      <c r="K34" s="28">
        <f t="shared" si="3"/>
        <v>-2.4390243902439046</v>
      </c>
      <c r="L34" s="28">
        <f t="shared" si="4"/>
        <v>6.406763738844523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64858</v>
      </c>
      <c r="E35" s="26">
        <f>Sheet3!E34</f>
        <v>139</v>
      </c>
      <c r="F35" s="26">
        <f>Sheet3!F34</f>
        <v>64719</v>
      </c>
      <c r="G35" s="25">
        <f t="shared" si="1"/>
        <v>59867</v>
      </c>
      <c r="H35" s="26">
        <f>Sheet3!H34</f>
        <v>104</v>
      </c>
      <c r="I35" s="26">
        <f>Sheet3!I34</f>
        <v>59763</v>
      </c>
      <c r="J35" s="27">
        <f t="shared" si="2"/>
        <v>8.336813269413867</v>
      </c>
      <c r="K35" s="28">
        <f t="shared" si="3"/>
        <v>33.653846153846146</v>
      </c>
      <c r="L35" s="28">
        <f t="shared" si="4"/>
        <v>8.292756387731547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7877</v>
      </c>
      <c r="E36" s="26">
        <f>Sheet3!E35</f>
        <v>10</v>
      </c>
      <c r="F36" s="26">
        <f>Sheet3!F35</f>
        <v>7867</v>
      </c>
      <c r="G36" s="25">
        <f t="shared" si="1"/>
        <v>6867</v>
      </c>
      <c r="H36" s="26">
        <f>Sheet3!H35</f>
        <v>12</v>
      </c>
      <c r="I36" s="26">
        <f>Sheet3!I35</f>
        <v>6855</v>
      </c>
      <c r="J36" s="27">
        <f t="shared" si="2"/>
        <v>14.708023882335809</v>
      </c>
      <c r="K36" s="28">
        <f t="shared" si="3"/>
        <v>-16.666666666666664</v>
      </c>
      <c r="L36" s="28">
        <f t="shared" si="4"/>
        <v>14.76294675419403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1875</v>
      </c>
      <c r="E37" s="26">
        <f>Sheet3!E36</f>
        <v>0</v>
      </c>
      <c r="F37" s="26">
        <f>Sheet3!F36</f>
        <v>1875</v>
      </c>
      <c r="G37" s="25">
        <f t="shared" si="1"/>
        <v>1572</v>
      </c>
      <c r="H37" s="26">
        <f>Sheet3!H36</f>
        <v>0</v>
      </c>
      <c r="I37" s="26">
        <f>Sheet3!I36</f>
        <v>1572</v>
      </c>
      <c r="J37" s="27">
        <f t="shared" si="2"/>
        <v>19.274809160305352</v>
      </c>
      <c r="K37" s="28" t="str">
        <f t="shared" si="3"/>
        <v>-</v>
      </c>
      <c r="L37" s="28">
        <f t="shared" si="4"/>
        <v>19.274809160305352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9106</v>
      </c>
      <c r="E38" s="26">
        <f>Sheet3!E37</f>
        <v>11</v>
      </c>
      <c r="F38" s="26">
        <f>Sheet3!F37</f>
        <v>9095</v>
      </c>
      <c r="G38" s="25">
        <f t="shared" si="1"/>
        <v>8744</v>
      </c>
      <c r="H38" s="26">
        <f>Sheet3!H37</f>
        <v>10</v>
      </c>
      <c r="I38" s="26">
        <f>Sheet3!I37</f>
        <v>8734</v>
      </c>
      <c r="J38" s="27">
        <f t="shared" si="2"/>
        <v>4.139981701738327</v>
      </c>
      <c r="K38" s="28">
        <f t="shared" si="3"/>
        <v>10.000000000000009</v>
      </c>
      <c r="L38" s="28">
        <f t="shared" si="4"/>
        <v>4.1332722692924095</v>
      </c>
    </row>
    <row r="39" spans="1:12" s="1" customFormat="1" ht="15" customHeight="1">
      <c r="A39" s="41"/>
      <c r="B39" s="75" t="s">
        <v>70</v>
      </c>
      <c r="C39" s="76"/>
      <c r="D39" s="25">
        <f>E39+F39</f>
        <v>9226</v>
      </c>
      <c r="E39" s="26">
        <f>Sheet3!E38</f>
        <v>2</v>
      </c>
      <c r="F39" s="26">
        <f>Sheet3!F38</f>
        <v>9224</v>
      </c>
      <c r="G39" s="25">
        <f>H39+I39</f>
        <v>7974</v>
      </c>
      <c r="H39" s="26">
        <f>Sheet3!H38</f>
        <v>6</v>
      </c>
      <c r="I39" s="26">
        <f>Sheet3!I38</f>
        <v>7968</v>
      </c>
      <c r="J39" s="27">
        <f>IF(G39=0,"-",((D39/G39)-1)*100)</f>
        <v>15.701028342111867</v>
      </c>
      <c r="K39" s="28">
        <f>IF(H39=0,"-",((E39/H39)-1)*100)</f>
        <v>-66.66666666666667</v>
      </c>
      <c r="L39" s="28">
        <f>IF(I39=0,"-",((F39/I39)-1)*100)</f>
        <v>15.763052208835337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49969</v>
      </c>
      <c r="E40" s="26">
        <f>Sheet3!E39</f>
        <v>39</v>
      </c>
      <c r="F40" s="26">
        <f>Sheet3!F39</f>
        <v>49930</v>
      </c>
      <c r="G40" s="33">
        <f t="shared" si="1"/>
        <v>44660</v>
      </c>
      <c r="H40" s="26">
        <f>Sheet3!H39</f>
        <v>31</v>
      </c>
      <c r="I40" s="26">
        <f>Sheet3!I39</f>
        <v>44629</v>
      </c>
      <c r="J40" s="34">
        <f t="shared" si="2"/>
        <v>11.887595163457231</v>
      </c>
      <c r="K40" s="35">
        <f t="shared" si="3"/>
        <v>25.806451612903224</v>
      </c>
      <c r="L40" s="35">
        <f t="shared" si="4"/>
        <v>11.877926908512393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108344</v>
      </c>
      <c r="E41" s="18">
        <f>Sheet3!E44</f>
        <v>435</v>
      </c>
      <c r="F41" s="18">
        <f>Sheet3!F44</f>
        <v>107909</v>
      </c>
      <c r="G41" s="17">
        <f t="shared" si="1"/>
        <v>98226</v>
      </c>
      <c r="H41" s="18">
        <f>Sheet3!H44</f>
        <v>389</v>
      </c>
      <c r="I41" s="18">
        <f>Sheet3!I44</f>
        <v>97837</v>
      </c>
      <c r="J41" s="19">
        <f t="shared" si="2"/>
        <v>10.30073503960256</v>
      </c>
      <c r="K41" s="20">
        <f t="shared" si="3"/>
        <v>11.825192802056561</v>
      </c>
      <c r="L41" s="20">
        <f t="shared" si="4"/>
        <v>10.294673794167842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90892</v>
      </c>
      <c r="E42" s="26">
        <f>Sheet3!E41</f>
        <v>356</v>
      </c>
      <c r="F42" s="26">
        <f>Sheet3!F41</f>
        <v>90536</v>
      </c>
      <c r="G42" s="25">
        <f t="shared" si="1"/>
        <v>82361</v>
      </c>
      <c r="H42" s="26">
        <f>Sheet3!H41</f>
        <v>320</v>
      </c>
      <c r="I42" s="26">
        <f>Sheet3!I41</f>
        <v>82041</v>
      </c>
      <c r="J42" s="27">
        <f t="shared" si="2"/>
        <v>10.358057818627753</v>
      </c>
      <c r="K42" s="28">
        <f t="shared" si="3"/>
        <v>11.250000000000004</v>
      </c>
      <c r="L42" s="28">
        <f t="shared" si="4"/>
        <v>10.354578808156889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14639</v>
      </c>
      <c r="E43" s="26">
        <f>Sheet3!E42</f>
        <v>53</v>
      </c>
      <c r="F43" s="26">
        <f>Sheet3!F42</f>
        <v>14586</v>
      </c>
      <c r="G43" s="25">
        <f t="shared" si="1"/>
        <v>13676</v>
      </c>
      <c r="H43" s="26">
        <f>Sheet3!H42</f>
        <v>47</v>
      </c>
      <c r="I43" s="26">
        <f>Sheet3!I42</f>
        <v>13629</v>
      </c>
      <c r="J43" s="27">
        <f t="shared" si="2"/>
        <v>7.041532611874812</v>
      </c>
      <c r="K43" s="28">
        <f t="shared" si="3"/>
        <v>12.765957446808507</v>
      </c>
      <c r="L43" s="28">
        <f t="shared" si="4"/>
        <v>7.021791767554486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2813</v>
      </c>
      <c r="E44" s="26">
        <f>Sheet3!E43</f>
        <v>26</v>
      </c>
      <c r="F44" s="26">
        <f>Sheet3!F43</f>
        <v>2787</v>
      </c>
      <c r="G44" s="33">
        <f t="shared" si="1"/>
        <v>2189</v>
      </c>
      <c r="H44" s="26">
        <f>Sheet3!H43</f>
        <v>22</v>
      </c>
      <c r="I44" s="26">
        <f>Sheet3!I43</f>
        <v>2167</v>
      </c>
      <c r="J44" s="34">
        <f t="shared" si="2"/>
        <v>28.506167199634547</v>
      </c>
      <c r="K44" s="35">
        <f t="shared" si="3"/>
        <v>18.181818181818187</v>
      </c>
      <c r="L44" s="35">
        <f t="shared" si="4"/>
        <v>28.610982925703745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11682</v>
      </c>
      <c r="E45" s="18">
        <f>Sheet3!E47</f>
        <v>142</v>
      </c>
      <c r="F45" s="18">
        <f>Sheet3!F47</f>
        <v>11540</v>
      </c>
      <c r="G45" s="17">
        <f t="shared" si="1"/>
        <v>10668</v>
      </c>
      <c r="H45" s="18">
        <f>Sheet3!H47</f>
        <v>161</v>
      </c>
      <c r="I45" s="18">
        <f>Sheet3!I47</f>
        <v>10507</v>
      </c>
      <c r="J45" s="19">
        <f t="shared" si="2"/>
        <v>9.505061867266583</v>
      </c>
      <c r="K45" s="20">
        <f t="shared" si="3"/>
        <v>-11.801242236024844</v>
      </c>
      <c r="L45" s="20">
        <f t="shared" si="4"/>
        <v>9.831540877510236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5757</v>
      </c>
      <c r="E46" s="26">
        <f>Sheet3!E45</f>
        <v>116</v>
      </c>
      <c r="F46" s="26">
        <f>Sheet3!F45</f>
        <v>5641</v>
      </c>
      <c r="G46" s="25">
        <f t="shared" si="1"/>
        <v>5077</v>
      </c>
      <c r="H46" s="26">
        <f>Sheet3!H45</f>
        <v>126</v>
      </c>
      <c r="I46" s="26">
        <f>Sheet3!I45</f>
        <v>4951</v>
      </c>
      <c r="J46" s="27">
        <f t="shared" si="2"/>
        <v>13.393736458538497</v>
      </c>
      <c r="K46" s="28">
        <f t="shared" si="3"/>
        <v>-7.936507936507942</v>
      </c>
      <c r="L46" s="28">
        <f t="shared" si="4"/>
        <v>13.936578468996164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5925</v>
      </c>
      <c r="E47" s="26">
        <f>Sheet3!E46</f>
        <v>26</v>
      </c>
      <c r="F47" s="26">
        <f>Sheet3!F46</f>
        <v>5899</v>
      </c>
      <c r="G47" s="33">
        <f t="shared" si="1"/>
        <v>5591</v>
      </c>
      <c r="H47" s="26">
        <f>Sheet3!H46</f>
        <v>35</v>
      </c>
      <c r="I47" s="26">
        <f>Sheet3!I46</f>
        <v>5556</v>
      </c>
      <c r="J47" s="34">
        <f t="shared" si="2"/>
        <v>5.973886603469869</v>
      </c>
      <c r="K47" s="35">
        <f t="shared" si="3"/>
        <v>-25.71428571428571</v>
      </c>
      <c r="L47" s="35">
        <f t="shared" si="4"/>
        <v>6.173506119510441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1801</v>
      </c>
      <c r="E48" s="48">
        <f>Sheet3!E48</f>
        <v>674</v>
      </c>
      <c r="F48" s="48">
        <f>Sheet3!F48</f>
        <v>1127</v>
      </c>
      <c r="G48" s="47">
        <f t="shared" si="1"/>
        <v>7499</v>
      </c>
      <c r="H48" s="48">
        <f>Sheet3!H48</f>
        <v>1099</v>
      </c>
      <c r="I48" s="48">
        <f>Sheet3!I48</f>
        <v>6400</v>
      </c>
      <c r="J48" s="49">
        <f t="shared" si="2"/>
        <v>-75.98346446192825</v>
      </c>
      <c r="K48" s="50">
        <f t="shared" si="3"/>
        <v>-38.67151956323931</v>
      </c>
      <c r="L48" s="50">
        <f t="shared" si="4"/>
        <v>-82.390625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10739601</v>
      </c>
      <c r="E49" s="54">
        <f>Sheet3!E49</f>
        <v>4286663</v>
      </c>
      <c r="F49" s="54">
        <f>Sheet3!F49</f>
        <v>6452938</v>
      </c>
      <c r="G49" s="47">
        <f t="shared" si="1"/>
        <v>10690279</v>
      </c>
      <c r="H49" s="54">
        <f>Sheet3!H49</f>
        <v>4987259</v>
      </c>
      <c r="I49" s="54">
        <f>Sheet3!I49</f>
        <v>5703020</v>
      </c>
      <c r="J49" s="49">
        <f t="shared" si="2"/>
        <v>0.4613724300366773</v>
      </c>
      <c r="K49" s="55">
        <f t="shared" si="3"/>
        <v>-14.047716390907306</v>
      </c>
      <c r="L49" s="55">
        <f t="shared" si="4"/>
        <v>13.149489217993281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6" t="s">
        <v>82</v>
      </c>
      <c r="B52" s="86"/>
      <c r="C52" s="86"/>
      <c r="D52" s="86"/>
      <c r="E52" s="86"/>
      <c r="F52" s="86"/>
    </row>
  </sheetData>
  <sheetProtection/>
  <mergeCells count="37">
    <mergeCell ref="A52:F52"/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  <mergeCell ref="B46:C46"/>
    <mergeCell ref="B39:C39"/>
    <mergeCell ref="B22:C22"/>
    <mergeCell ref="B23:C23"/>
    <mergeCell ref="B34:C34"/>
    <mergeCell ref="B43:C43"/>
    <mergeCell ref="B42:C42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2018-01-15T02:58:11Z</cp:lastPrinted>
  <dcterms:created xsi:type="dcterms:W3CDTF">2000-09-20T06:55:14Z</dcterms:created>
  <dcterms:modified xsi:type="dcterms:W3CDTF">2018-01-15T04:43:04Z</dcterms:modified>
  <cp:category/>
  <cp:version/>
  <cp:contentType/>
  <cp:contentStatus/>
</cp:coreProperties>
</file>