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<sst xmlns="http://schemas.openxmlformats.org/spreadsheetml/2006/main" count="123" uniqueCount="81">
  <si>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</si>
  <si>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</si>
  <si>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</si>
  <si>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</si>
  <si>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</si>
  <si>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</si>
  <si>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</si>
  <si>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</si>
  <si>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</si>
  <si>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</si>
  <si>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</si>
  <si>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</si>
  <si>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</si>
  <si>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</si>
  <si>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</si>
  <si>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</si>
  <si>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</si>
  <si>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</si>
  <si>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</si>
  <si>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</si>
  <si>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</si>
  <si>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</si>
  <si>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</si>
  <si>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</si>
  <si>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</si>
  <si>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</si>
  <si>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</si>
  <si>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</si>
  <si>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</si>
  <si>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</si>
  <si>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</si>
  <si>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</si>
  <si>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</si>
  <si>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</si>
  <si>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</si>
  <si>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</si>
  <si>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</si>
  <si>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</si>
  <si>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</si>
  <si>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</si>
  <si>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</si>
  <si>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</si>
  <si>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</si>
  <si>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</si>
  <si>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</si>
  <si>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</si>
  <si>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</si>
  <si>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</si>
  <si>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</si>
  <si>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</si>
  <si>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</si>
  <si>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</si>
  <si>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</si>
  <si>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</si>
  <si>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</si>
  <si>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</si>
  <si>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</si>
  <si>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</si>
  <si>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</si>
  <si>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</si>
  <si>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</si>
  <si>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</si>
  <si>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</si>
  <si>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</si>
  <si>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</si>
  <si>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</si>
  <si>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</si>
  <si>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</si>
  <si>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</si>
  <si>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</si>
  <si>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</si>
  <si>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</si>
  <si>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</si>
  <si>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107</t>
  </si>
  <si>
    <t>February</t>
  </si>
  <si>
    <t>2</t>
  </si>
  <si>
    <t>韓國 Korea,Republic of</t>
  </si>
  <si>
    <t>美國 United States of America</t>
  </si>
  <si>
    <t>英國 United Kingdom</t>
  </si>
  <si>
    <t>俄羅斯 Russian Federation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</si>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</sst>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zoomScalePageLayoutView="0" workbookViewId="0" topLeftCell="A1">
      <selection activeCell="O17" sqref="O17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4" t="str">
        <f>"表1-2  "&amp;Sheet1!A1&amp;"年"&amp;Sheet1!A4&amp;"月來臺旅客人數及成長率－按居住地分
Table 1-2 Visitor Arrivals by Residence,
 "&amp;Sheet1!A3&amp;", "&amp;Sheet1!A1+1911</f>
        <v>表1-2  107年2月來臺旅客人數及成長率－按居住地分
Table 1-2 Visitor Arrivals by Residence,
 February, 2018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7.75" customHeight="1">
      <c r="A2" s="65" t="s">
        <v>71</v>
      </c>
      <c r="B2" s="65"/>
      <c r="C2" s="65"/>
      <c r="D2" s="65" t="str">
        <f>Sheet1!A1&amp;"年"&amp;Sheet1!A4&amp;"月 "&amp;Sheet1!A3&amp;", "&amp;Sheet1!A1+1911</f>
        <v>107年2月 February, 2018</v>
      </c>
      <c r="E2" s="65"/>
      <c r="F2" s="65"/>
      <c r="G2" s="65" t="str">
        <f>Sheet1!A1-1&amp;"年"&amp;Sheet1!A4&amp;"月 "&amp;Sheet1!A3&amp;", "&amp;Sheet1!A1-1+1911</f>
        <v>106年2月 February, 2017</v>
      </c>
      <c r="H2" s="65"/>
      <c r="I2" s="65"/>
      <c r="J2" s="66" t="s">
        <v>68</v>
      </c>
      <c r="K2" s="66"/>
      <c r="L2" s="66"/>
    </row>
    <row r="3" spans="1:12" s="1" customFormat="1" ht="41.25" customHeight="1">
      <c r="A3" s="65"/>
      <c r="B3" s="65"/>
      <c r="C3" s="6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109395</v>
      </c>
      <c r="E4" s="3">
        <v>101343</v>
      </c>
      <c r="F4" s="3">
        <v>8052</v>
      </c>
      <c r="G4" s="3">
        <f aca="true" t="shared" si="1" ref="G4:G49">H4+I4</f>
        <v>106183</v>
      </c>
      <c r="H4" s="3">
        <v>98594</v>
      </c>
      <c r="I4" s="3">
        <v>7589</v>
      </c>
      <c r="J4" s="4">
        <f>IF(G4=0,"-",((D4/G4)-1)*100)</f>
        <v>3.0249663317103437</v>
      </c>
      <c r="K4" s="4">
        <f>IF(H4=0,"-",((E4/H4)-1)*100)</f>
        <v>2.7882021218329722</v>
      </c>
      <c r="L4" s="4">
        <f>IF(I4=0,"-",((F4/I4)-1)*100)</f>
        <v>6.100935564633025</v>
      </c>
    </row>
    <row r="5" spans="1:12" s="1" customFormat="1" ht="15" customHeight="1">
      <c r="A5" s="62"/>
      <c r="B5" s="59" t="s">
        <v>49</v>
      </c>
      <c r="C5" s="60"/>
      <c r="D5" s="3">
        <f t="shared" si="0"/>
        <v>289758</v>
      </c>
      <c r="E5" s="3">
        <v>286653</v>
      </c>
      <c r="F5" s="3">
        <v>3105</v>
      </c>
      <c r="G5" s="3">
        <f t="shared" si="1"/>
        <v>202287</v>
      </c>
      <c r="H5" s="3">
        <v>200384</v>
      </c>
      <c r="I5" s="3">
        <v>1903</v>
      </c>
      <c r="J5" s="4">
        <f aca="true" t="shared" si="2" ref="J5:J49">IF(G5=0,"-",((D5/G5)-1)*100)</f>
        <v>43.24103872221152</v>
      </c>
      <c r="K5" s="4">
        <f aca="true" t="shared" si="3" ref="K5:K49">IF(H5=0,"-",((E5/H5)-1)*100)</f>
        <v>43.051840466304704</v>
      </c>
      <c r="L5" s="4">
        <f aca="true" t="shared" si="4" ref="L5:L49">IF(I5=0,"-",((F5/I5)-1)*100)</f>
        <v>63.16342616920652</v>
      </c>
    </row>
    <row r="6" spans="1:12" s="1" customFormat="1" ht="15" customHeight="1">
      <c r="A6" s="62"/>
      <c r="B6" s="59" t="s">
        <v>6</v>
      </c>
      <c r="C6" s="60"/>
      <c r="D6" s="3">
        <f t="shared" si="0"/>
        <v>124290</v>
      </c>
      <c r="E6" s="3">
        <v>121</v>
      </c>
      <c r="F6" s="3">
        <v>124169</v>
      </c>
      <c r="G6" s="3">
        <f t="shared" si="1"/>
        <v>148108</v>
      </c>
      <c r="H6" s="3">
        <v>110</v>
      </c>
      <c r="I6" s="3">
        <v>147998</v>
      </c>
      <c r="J6" s="4">
        <f t="shared" si="2"/>
        <v>-16.081508088692033</v>
      </c>
      <c r="K6" s="4">
        <f t="shared" si="3"/>
        <v>10.000000000000009</v>
      </c>
      <c r="L6" s="4">
        <f t="shared" si="4"/>
        <v>-16.100893255314265</v>
      </c>
    </row>
    <row r="7" spans="1:12" s="1" customFormat="1" ht="15" customHeight="1">
      <c r="A7" s="62"/>
      <c r="B7" s="59" t="s">
        <v>76</v>
      </c>
      <c r="C7" s="60"/>
      <c r="D7" s="3">
        <f t="shared" si="0"/>
        <v>92515</v>
      </c>
      <c r="E7" s="3">
        <v>313</v>
      </c>
      <c r="F7" s="3">
        <v>92202</v>
      </c>
      <c r="G7" s="3">
        <f t="shared" si="1"/>
        <v>94803</v>
      </c>
      <c r="H7" s="3">
        <v>248</v>
      </c>
      <c r="I7" s="3">
        <v>94555</v>
      </c>
      <c r="J7" s="4">
        <f t="shared" si="2"/>
        <v>-2.4134257354725075</v>
      </c>
      <c r="K7" s="4">
        <f t="shared" si="3"/>
        <v>26.209677419354847</v>
      </c>
      <c r="L7" s="4">
        <f t="shared" si="4"/>
        <v>-2.4884987573369988</v>
      </c>
    </row>
    <row r="8" spans="1:12" s="1" customFormat="1" ht="15" customHeight="1">
      <c r="A8" s="62"/>
      <c r="B8" s="59" t="s">
        <v>7</v>
      </c>
      <c r="C8" s="60"/>
      <c r="D8" s="3">
        <f t="shared" si="0"/>
        <v>2556</v>
      </c>
      <c r="E8" s="3">
        <v>5</v>
      </c>
      <c r="F8" s="3">
        <v>2551</v>
      </c>
      <c r="G8" s="3">
        <f t="shared" si="1"/>
        <v>2983</v>
      </c>
      <c r="H8" s="3">
        <v>4</v>
      </c>
      <c r="I8" s="3">
        <v>2979</v>
      </c>
      <c r="J8" s="4">
        <f t="shared" si="2"/>
        <v>-14.314448541736501</v>
      </c>
      <c r="K8" s="4">
        <f t="shared" si="3"/>
        <v>25</v>
      </c>
      <c r="L8" s="4">
        <f t="shared" si="4"/>
        <v>-14.367237327962401</v>
      </c>
    </row>
    <row r="9" spans="1:12" s="1" customFormat="1" ht="15" customHeight="1">
      <c r="A9" s="62"/>
      <c r="B9" s="59" t="s">
        <v>8</v>
      </c>
      <c r="C9" s="60"/>
      <c r="D9" s="3">
        <f t="shared" si="0"/>
        <v>1343</v>
      </c>
      <c r="E9" s="3">
        <v>7</v>
      </c>
      <c r="F9" s="3">
        <v>1336</v>
      </c>
      <c r="G9" s="3">
        <f t="shared" si="1"/>
        <v>1242</v>
      </c>
      <c r="H9" s="3">
        <v>5</v>
      </c>
      <c r="I9" s="3">
        <v>1237</v>
      </c>
      <c r="J9" s="4">
        <f t="shared" si="2"/>
        <v>8.13204508856682</v>
      </c>
      <c r="K9" s="4">
        <f t="shared" si="3"/>
        <v>39.99999999999999</v>
      </c>
      <c r="L9" s="4">
        <f t="shared" si="4"/>
        <v>8.003233629749396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36364</v>
      </c>
      <c r="E10" s="3">
        <v>98</v>
      </c>
      <c r="F10" s="3">
        <v>36266</v>
      </c>
      <c r="G10" s="3">
        <f t="shared" si="1"/>
        <v>45750</v>
      </c>
      <c r="H10" s="3">
        <v>98</v>
      </c>
      <c r="I10" s="3">
        <v>45652</v>
      </c>
      <c r="J10" s="4">
        <f t="shared" si="2"/>
        <v>-20.515846994535515</v>
      </c>
      <c r="K10" s="4">
        <f t="shared" si="3"/>
        <v>0</v>
      </c>
      <c r="L10" s="4">
        <f t="shared" si="4"/>
        <v>-20.559887847191792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19603</v>
      </c>
      <c r="E11" s="3">
        <v>29</v>
      </c>
      <c r="F11" s="3">
        <v>19574</v>
      </c>
      <c r="G11" s="3">
        <f t="shared" si="1"/>
        <v>25884</v>
      </c>
      <c r="H11" s="3">
        <v>23</v>
      </c>
      <c r="I11" s="3">
        <v>25861</v>
      </c>
      <c r="J11" s="4">
        <f t="shared" si="2"/>
        <v>-24.265955802812545</v>
      </c>
      <c r="K11" s="4">
        <f t="shared" si="3"/>
        <v>26.086956521739136</v>
      </c>
      <c r="L11" s="4">
        <f t="shared" si="4"/>
        <v>-24.310738177177992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13614</v>
      </c>
      <c r="E12" s="3">
        <v>58</v>
      </c>
      <c r="F12" s="3">
        <v>13556</v>
      </c>
      <c r="G12" s="3">
        <f t="shared" si="1"/>
        <v>14922</v>
      </c>
      <c r="H12" s="3">
        <v>38</v>
      </c>
      <c r="I12" s="3">
        <v>14884</v>
      </c>
      <c r="J12" s="4">
        <f t="shared" si="2"/>
        <v>-8.765581021310819</v>
      </c>
      <c r="K12" s="4">
        <f t="shared" si="3"/>
        <v>52.63157894736843</v>
      </c>
      <c r="L12" s="4">
        <f t="shared" si="4"/>
        <v>-8.92233270626176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24491</v>
      </c>
      <c r="E13" s="3">
        <v>165</v>
      </c>
      <c r="F13" s="3">
        <v>24326</v>
      </c>
      <c r="G13" s="3">
        <f t="shared" si="1"/>
        <v>16918</v>
      </c>
      <c r="H13" s="3">
        <v>183</v>
      </c>
      <c r="I13" s="3">
        <v>16735</v>
      </c>
      <c r="J13" s="4">
        <f t="shared" si="2"/>
        <v>44.762974346849504</v>
      </c>
      <c r="K13" s="4">
        <f t="shared" si="3"/>
        <v>-9.836065573770492</v>
      </c>
      <c r="L13" s="4">
        <f t="shared" si="4"/>
        <v>45.3600239020018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18286</v>
      </c>
      <c r="E14" s="3">
        <v>30</v>
      </c>
      <c r="F14" s="3">
        <v>18256</v>
      </c>
      <c r="G14" s="3">
        <f t="shared" si="1"/>
        <v>21767</v>
      </c>
      <c r="H14" s="3">
        <v>37</v>
      </c>
      <c r="I14" s="3">
        <v>21730</v>
      </c>
      <c r="J14" s="4">
        <f t="shared" si="2"/>
        <v>-15.992098130197085</v>
      </c>
      <c r="K14" s="4">
        <f t="shared" si="3"/>
        <v>-18.918918918918916</v>
      </c>
      <c r="L14" s="4">
        <f t="shared" si="4"/>
        <v>-15.987114588127016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33615</v>
      </c>
      <c r="E15" s="3">
        <v>252</v>
      </c>
      <c r="F15" s="3">
        <v>33363</v>
      </c>
      <c r="G15" s="3">
        <f t="shared" si="1"/>
        <v>29395</v>
      </c>
      <c r="H15" s="3">
        <v>437</v>
      </c>
      <c r="I15" s="3">
        <v>28958</v>
      </c>
      <c r="J15" s="4">
        <f t="shared" si="2"/>
        <v>14.356183024323865</v>
      </c>
      <c r="K15" s="4">
        <f t="shared" si="3"/>
        <v>-42.33409610983981</v>
      </c>
      <c r="L15" s="4">
        <f t="shared" si="4"/>
        <v>15.211685889909532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2563</v>
      </c>
      <c r="E16" s="3">
        <v>24</v>
      </c>
      <c r="F16" s="3">
        <v>2539</v>
      </c>
      <c r="G16" s="3">
        <f t="shared" si="1"/>
        <v>1338</v>
      </c>
      <c r="H16" s="3">
        <v>30</v>
      </c>
      <c r="I16" s="3">
        <v>1308</v>
      </c>
      <c r="J16" s="4">
        <f t="shared" si="2"/>
        <v>91.55455904334828</v>
      </c>
      <c r="K16" s="4">
        <f t="shared" si="3"/>
        <v>-19.999999999999996</v>
      </c>
      <c r="L16" s="4">
        <f t="shared" si="4"/>
        <v>94.1131498470948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148536</v>
      </c>
      <c r="E17" s="3">
        <v>656</v>
      </c>
      <c r="F17" s="3">
        <v>147880</v>
      </c>
      <c r="G17" s="3">
        <f t="shared" si="1"/>
        <v>155974</v>
      </c>
      <c r="H17" s="3">
        <v>846</v>
      </c>
      <c r="I17" s="3">
        <v>155128</v>
      </c>
      <c r="J17" s="4">
        <f t="shared" si="2"/>
        <v>-4.768743508533468</v>
      </c>
      <c r="K17" s="4">
        <f t="shared" si="3"/>
        <v>-22.458628841607563</v>
      </c>
      <c r="L17" s="4">
        <f t="shared" si="4"/>
        <v>-4.672270641019027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959</v>
      </c>
      <c r="E18" s="3">
        <v>3</v>
      </c>
      <c r="F18" s="3">
        <v>956</v>
      </c>
      <c r="G18" s="3">
        <f t="shared" si="1"/>
        <v>846</v>
      </c>
      <c r="H18" s="3">
        <v>6</v>
      </c>
      <c r="I18" s="3">
        <v>840</v>
      </c>
      <c r="J18" s="4">
        <f t="shared" si="2"/>
        <v>13.35697399527187</v>
      </c>
      <c r="K18" s="4">
        <f t="shared" si="3"/>
        <v>-50</v>
      </c>
      <c r="L18" s="4">
        <f t="shared" si="4"/>
        <v>13.809523809523805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769352</v>
      </c>
      <c r="E19" s="3">
        <v>389101</v>
      </c>
      <c r="F19" s="3">
        <v>380251</v>
      </c>
      <c r="G19" s="3">
        <f t="shared" si="1"/>
        <v>712426</v>
      </c>
      <c r="H19" s="3">
        <v>300197</v>
      </c>
      <c r="I19" s="3">
        <v>412229</v>
      </c>
      <c r="J19" s="4">
        <f t="shared" si="2"/>
        <v>7.990443919789558</v>
      </c>
      <c r="K19" s="4">
        <f t="shared" si="3"/>
        <v>29.615219339300538</v>
      </c>
      <c r="L19" s="4">
        <f t="shared" si="4"/>
        <v>-7.757338760737353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9153</v>
      </c>
      <c r="E20" s="3">
        <v>29</v>
      </c>
      <c r="F20" s="3">
        <v>9124</v>
      </c>
      <c r="G20" s="3">
        <f t="shared" si="1"/>
        <v>7466</v>
      </c>
      <c r="H20" s="3">
        <v>19</v>
      </c>
      <c r="I20" s="3">
        <v>7447</v>
      </c>
      <c r="J20" s="4">
        <f t="shared" si="2"/>
        <v>22.595767479239214</v>
      </c>
      <c r="K20" s="4">
        <f t="shared" si="3"/>
        <v>52.63157894736843</v>
      </c>
      <c r="L20" s="4">
        <f t="shared" si="4"/>
        <v>22.51913522223714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38793</v>
      </c>
      <c r="E21" s="3">
        <v>317</v>
      </c>
      <c r="F21" s="3">
        <v>38476</v>
      </c>
      <c r="G21" s="3">
        <f t="shared" si="1"/>
        <v>35480</v>
      </c>
      <c r="H21" s="3">
        <v>286</v>
      </c>
      <c r="I21" s="3">
        <v>35194</v>
      </c>
      <c r="J21" s="4">
        <f t="shared" si="2"/>
        <v>9.33765501691093</v>
      </c>
      <c r="K21" s="4">
        <f t="shared" si="3"/>
        <v>10.839160839160833</v>
      </c>
      <c r="L21" s="4">
        <f t="shared" si="4"/>
        <v>9.325453202250378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245</v>
      </c>
      <c r="E22" s="3">
        <v>0</v>
      </c>
      <c r="F22" s="3">
        <v>245</v>
      </c>
      <c r="G22" s="3">
        <f t="shared" si="1"/>
        <v>223</v>
      </c>
      <c r="H22" s="3">
        <v>0</v>
      </c>
      <c r="I22" s="3">
        <v>223</v>
      </c>
      <c r="J22" s="4">
        <f t="shared" si="2"/>
        <v>9.865470852017943</v>
      </c>
      <c r="K22" s="4" t="str">
        <f t="shared" si="3"/>
        <v>-</v>
      </c>
      <c r="L22" s="4">
        <f t="shared" si="4"/>
        <v>9.865470852017943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302</v>
      </c>
      <c r="E23" s="3">
        <v>33</v>
      </c>
      <c r="F23" s="3">
        <v>269</v>
      </c>
      <c r="G23" s="3">
        <f t="shared" si="1"/>
        <v>276</v>
      </c>
      <c r="H23" s="3">
        <v>23</v>
      </c>
      <c r="I23" s="3">
        <v>253</v>
      </c>
      <c r="J23" s="4">
        <f t="shared" si="2"/>
        <v>9.420289855072461</v>
      </c>
      <c r="K23" s="4">
        <f t="shared" si="3"/>
        <v>43.47826086956521</v>
      </c>
      <c r="L23" s="4">
        <f t="shared" si="4"/>
        <v>6.324110671936767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112</v>
      </c>
      <c r="E24" s="3">
        <v>17</v>
      </c>
      <c r="F24" s="3">
        <v>95</v>
      </c>
      <c r="G24" s="3">
        <f t="shared" si="1"/>
        <v>91</v>
      </c>
      <c r="H24" s="3">
        <v>13</v>
      </c>
      <c r="I24" s="3">
        <v>78</v>
      </c>
      <c r="J24" s="4">
        <f t="shared" si="2"/>
        <v>23.076923076923084</v>
      </c>
      <c r="K24" s="4">
        <f t="shared" si="3"/>
        <v>30.76923076923077</v>
      </c>
      <c r="L24" s="4">
        <f t="shared" si="4"/>
        <v>21.794871794871785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1151</v>
      </c>
      <c r="E25" s="3">
        <v>23</v>
      </c>
      <c r="F25" s="3">
        <v>1128</v>
      </c>
      <c r="G25" s="3">
        <f t="shared" si="1"/>
        <v>1113</v>
      </c>
      <c r="H25" s="3">
        <v>12</v>
      </c>
      <c r="I25" s="3">
        <v>1101</v>
      </c>
      <c r="J25" s="4">
        <f t="shared" si="2"/>
        <v>3.4141958670260486</v>
      </c>
      <c r="K25" s="4">
        <f t="shared" si="3"/>
        <v>91.66666666666667</v>
      </c>
      <c r="L25" s="4">
        <f t="shared" si="4"/>
        <v>2.452316076294281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49756</v>
      </c>
      <c r="E26" s="3">
        <v>419</v>
      </c>
      <c r="F26" s="3">
        <v>49337</v>
      </c>
      <c r="G26" s="3">
        <f t="shared" si="1"/>
        <v>44649</v>
      </c>
      <c r="H26" s="3">
        <v>353</v>
      </c>
      <c r="I26" s="3">
        <v>44296</v>
      </c>
      <c r="J26" s="4">
        <f t="shared" si="2"/>
        <v>11.438106116598345</v>
      </c>
      <c r="K26" s="4">
        <f t="shared" si="3"/>
        <v>18.696883852691215</v>
      </c>
      <c r="L26" s="4">
        <f t="shared" si="4"/>
        <v>11.380260068629223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442</v>
      </c>
      <c r="E27" s="3">
        <v>0</v>
      </c>
      <c r="F27" s="3">
        <v>442</v>
      </c>
      <c r="G27" s="3">
        <f t="shared" si="1"/>
        <v>420</v>
      </c>
      <c r="H27" s="3">
        <v>0</v>
      </c>
      <c r="I27" s="3">
        <v>420</v>
      </c>
      <c r="J27" s="4">
        <f t="shared" si="2"/>
        <v>5.238095238095242</v>
      </c>
      <c r="K27" s="4" t="str">
        <f t="shared" si="3"/>
        <v>-</v>
      </c>
      <c r="L27" s="4">
        <f t="shared" si="4"/>
        <v>5.238095238095242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3768</v>
      </c>
      <c r="E28" s="3">
        <v>10</v>
      </c>
      <c r="F28" s="3">
        <v>3758</v>
      </c>
      <c r="G28" s="3">
        <f t="shared" si="1"/>
        <v>3485</v>
      </c>
      <c r="H28" s="3">
        <v>9</v>
      </c>
      <c r="I28" s="3">
        <v>3476</v>
      </c>
      <c r="J28" s="4">
        <f t="shared" si="2"/>
        <v>8.120516499282648</v>
      </c>
      <c r="K28" s="4">
        <f t="shared" si="3"/>
        <v>11.111111111111116</v>
      </c>
      <c r="L28" s="4">
        <f t="shared" si="4"/>
        <v>8.112773302646726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4271</v>
      </c>
      <c r="E29" s="3">
        <v>8</v>
      </c>
      <c r="F29" s="3">
        <v>4263</v>
      </c>
      <c r="G29" s="3">
        <f t="shared" si="1"/>
        <v>4453</v>
      </c>
      <c r="H29" s="3">
        <v>11</v>
      </c>
      <c r="I29" s="3">
        <v>4442</v>
      </c>
      <c r="J29" s="4">
        <f t="shared" si="2"/>
        <v>-4.087132270379524</v>
      </c>
      <c r="K29" s="4">
        <f t="shared" si="3"/>
        <v>-27.27272727272727</v>
      </c>
      <c r="L29" s="4">
        <f t="shared" si="4"/>
        <v>-4.0297163439891985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1369</v>
      </c>
      <c r="E30" s="3">
        <v>3</v>
      </c>
      <c r="F30" s="3">
        <v>1366</v>
      </c>
      <c r="G30" s="3">
        <f t="shared" si="1"/>
        <v>1246</v>
      </c>
      <c r="H30" s="3">
        <v>2</v>
      </c>
      <c r="I30" s="3">
        <v>1244</v>
      </c>
      <c r="J30" s="4">
        <f t="shared" si="2"/>
        <v>9.871589085072241</v>
      </c>
      <c r="K30" s="4">
        <f t="shared" si="3"/>
        <v>50</v>
      </c>
      <c r="L30" s="4">
        <f t="shared" si="4"/>
        <v>9.807073954983924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1746</v>
      </c>
      <c r="E31" s="3">
        <v>3</v>
      </c>
      <c r="F31" s="3">
        <v>1743</v>
      </c>
      <c r="G31" s="3">
        <f t="shared" si="1"/>
        <v>1737</v>
      </c>
      <c r="H31" s="3">
        <v>2</v>
      </c>
      <c r="I31" s="3">
        <v>1735</v>
      </c>
      <c r="J31" s="4">
        <f t="shared" si="2"/>
        <v>0.5181347150259086</v>
      </c>
      <c r="K31" s="4">
        <f t="shared" si="3"/>
        <v>50</v>
      </c>
      <c r="L31" s="4">
        <f t="shared" si="4"/>
        <v>0.4610951008645614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698</v>
      </c>
      <c r="E32" s="3">
        <v>7</v>
      </c>
      <c r="F32" s="3">
        <v>691</v>
      </c>
      <c r="G32" s="3">
        <f t="shared" si="1"/>
        <v>813</v>
      </c>
      <c r="H32" s="3">
        <v>3</v>
      </c>
      <c r="I32" s="3">
        <v>810</v>
      </c>
      <c r="J32" s="4">
        <f t="shared" si="2"/>
        <v>-14.145141451414512</v>
      </c>
      <c r="K32" s="4">
        <f t="shared" si="3"/>
        <v>133.33333333333334</v>
      </c>
      <c r="L32" s="4">
        <f t="shared" si="4"/>
        <v>-14.69135802469136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775</v>
      </c>
      <c r="E33" s="3">
        <v>5</v>
      </c>
      <c r="F33" s="3">
        <v>770</v>
      </c>
      <c r="G33" s="3">
        <f t="shared" si="1"/>
        <v>757</v>
      </c>
      <c r="H33" s="3">
        <v>6</v>
      </c>
      <c r="I33" s="3">
        <v>751</v>
      </c>
      <c r="J33" s="4">
        <f t="shared" si="2"/>
        <v>2.3778071334213946</v>
      </c>
      <c r="K33" s="4">
        <f t="shared" si="3"/>
        <v>-16.666666666666664</v>
      </c>
      <c r="L33" s="4">
        <f t="shared" si="4"/>
        <v>2.5299600532623145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4751</v>
      </c>
      <c r="E34" s="3">
        <v>8</v>
      </c>
      <c r="F34" s="3">
        <v>4743</v>
      </c>
      <c r="G34" s="3">
        <f t="shared" si="1"/>
        <v>4413</v>
      </c>
      <c r="H34" s="3">
        <v>5</v>
      </c>
      <c r="I34" s="3">
        <v>4408</v>
      </c>
      <c r="J34" s="4">
        <f t="shared" si="2"/>
        <v>7.659188760480395</v>
      </c>
      <c r="K34" s="4">
        <f t="shared" si="3"/>
        <v>60.00000000000001</v>
      </c>
      <c r="L34" s="4">
        <f t="shared" si="4"/>
        <v>7.599818511796741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658</v>
      </c>
      <c r="E35" s="3">
        <v>0</v>
      </c>
      <c r="F35" s="3">
        <v>658</v>
      </c>
      <c r="G35" s="3">
        <f t="shared" si="1"/>
        <v>491</v>
      </c>
      <c r="H35" s="3">
        <v>0</v>
      </c>
      <c r="I35" s="3">
        <v>491</v>
      </c>
      <c r="J35" s="4">
        <f t="shared" si="2"/>
        <v>34.0122199592668</v>
      </c>
      <c r="K35" s="4" t="str">
        <f t="shared" si="3"/>
        <v>-</v>
      </c>
      <c r="L35" s="4">
        <f t="shared" si="4"/>
        <v>34.0122199592668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138</v>
      </c>
      <c r="E36" s="3">
        <v>0</v>
      </c>
      <c r="F36" s="3">
        <v>138</v>
      </c>
      <c r="G36" s="3">
        <f t="shared" si="1"/>
        <v>124</v>
      </c>
      <c r="H36" s="3">
        <v>0</v>
      </c>
      <c r="I36" s="3">
        <v>124</v>
      </c>
      <c r="J36" s="4">
        <f t="shared" si="2"/>
        <v>11.290322580645151</v>
      </c>
      <c r="K36" s="4" t="str">
        <f t="shared" si="3"/>
        <v>-</v>
      </c>
      <c r="L36" s="4">
        <f t="shared" si="4"/>
        <v>11.290322580645151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630</v>
      </c>
      <c r="E37" s="3">
        <v>1</v>
      </c>
      <c r="F37" s="3">
        <v>629</v>
      </c>
      <c r="G37" s="3">
        <f t="shared" si="1"/>
        <v>689</v>
      </c>
      <c r="H37" s="3">
        <v>1</v>
      </c>
      <c r="I37" s="3">
        <v>688</v>
      </c>
      <c r="J37" s="4">
        <f t="shared" si="2"/>
        <v>-8.563134978229314</v>
      </c>
      <c r="K37" s="4">
        <f t="shared" si="3"/>
        <v>0</v>
      </c>
      <c r="L37" s="4">
        <f t="shared" si="4"/>
        <v>-8.575581395348841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656</v>
      </c>
      <c r="E38" s="3">
        <v>1</v>
      </c>
      <c r="F38" s="3">
        <v>655</v>
      </c>
      <c r="G38" s="3">
        <f t="shared" si="1"/>
        <v>537</v>
      </c>
      <c r="H38" s="3">
        <v>0</v>
      </c>
      <c r="I38" s="3">
        <v>537</v>
      </c>
      <c r="J38" s="4">
        <f t="shared" si="2"/>
        <v>22.160148975791436</v>
      </c>
      <c r="K38" s="4" t="str">
        <f t="shared" si="3"/>
        <v>-</v>
      </c>
      <c r="L38" s="4">
        <f t="shared" si="4"/>
        <v>21.973929236499078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3602</v>
      </c>
      <c r="E39" s="3">
        <v>8</v>
      </c>
      <c r="F39" s="3">
        <v>3594</v>
      </c>
      <c r="G39" s="3">
        <f t="shared" si="1"/>
        <v>3391</v>
      </c>
      <c r="H39" s="3">
        <v>5</v>
      </c>
      <c r="I39" s="3">
        <v>3386</v>
      </c>
      <c r="J39" s="4">
        <f t="shared" si="2"/>
        <v>6.222353288115601</v>
      </c>
      <c r="K39" s="4">
        <f t="shared" si="3"/>
        <v>60.00000000000001</v>
      </c>
      <c r="L39" s="4">
        <f t="shared" si="4"/>
        <v>6.14294152392203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23504</v>
      </c>
      <c r="E40" s="3">
        <v>54</v>
      </c>
      <c r="F40" s="3">
        <v>23450</v>
      </c>
      <c r="G40" s="3">
        <f t="shared" si="1"/>
        <v>22556</v>
      </c>
      <c r="H40" s="3">
        <v>44</v>
      </c>
      <c r="I40" s="3">
        <v>22512</v>
      </c>
      <c r="J40" s="4">
        <f t="shared" si="2"/>
        <v>4.202872849796058</v>
      </c>
      <c r="K40" s="4">
        <f t="shared" si="3"/>
        <v>22.72727272727273</v>
      </c>
      <c r="L40" s="4">
        <f t="shared" si="4"/>
        <v>4.166666666666674</v>
      </c>
    </row>
    <row r="41" spans="1:12" s="1" customFormat="1" ht="15" customHeight="1">
      <c r="A41" s="71" t="s">
        <v>4</v>
      </c>
      <c r="B41" s="59" t="s">
        <v>34</v>
      </c>
      <c r="C41" s="60"/>
      <c r="D41" s="3">
        <f t="shared" si="0"/>
        <v>5599</v>
      </c>
      <c r="E41" s="3">
        <v>27</v>
      </c>
      <c r="F41" s="3">
        <v>5572</v>
      </c>
      <c r="G41" s="3">
        <f t="shared" si="1"/>
        <v>5548</v>
      </c>
      <c r="H41" s="3">
        <v>17</v>
      </c>
      <c r="I41" s="3">
        <v>5531</v>
      </c>
      <c r="J41" s="4">
        <f t="shared" si="2"/>
        <v>0.9192501802451236</v>
      </c>
      <c r="K41" s="4">
        <f t="shared" si="3"/>
        <v>58.823529411764696</v>
      </c>
      <c r="L41" s="4">
        <f t="shared" si="4"/>
        <v>0.7412764418730733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972</v>
      </c>
      <c r="E42" s="3">
        <v>4</v>
      </c>
      <c r="F42" s="3">
        <v>968</v>
      </c>
      <c r="G42" s="3">
        <f t="shared" si="1"/>
        <v>862</v>
      </c>
      <c r="H42" s="3">
        <v>1</v>
      </c>
      <c r="I42" s="3">
        <v>861</v>
      </c>
      <c r="J42" s="4">
        <f t="shared" si="2"/>
        <v>12.761020881670525</v>
      </c>
      <c r="K42" s="4">
        <f t="shared" si="3"/>
        <v>300</v>
      </c>
      <c r="L42" s="4">
        <f t="shared" si="4"/>
        <v>12.427409988385607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196</v>
      </c>
      <c r="E43" s="3">
        <v>2</v>
      </c>
      <c r="F43" s="3">
        <v>194</v>
      </c>
      <c r="G43" s="3">
        <f t="shared" si="1"/>
        <v>306</v>
      </c>
      <c r="H43" s="3">
        <v>1</v>
      </c>
      <c r="I43" s="3">
        <v>305</v>
      </c>
      <c r="J43" s="4">
        <f t="shared" si="2"/>
        <v>-35.94771241830066</v>
      </c>
      <c r="K43" s="4">
        <f t="shared" si="3"/>
        <v>100</v>
      </c>
      <c r="L43" s="4">
        <f t="shared" si="4"/>
        <v>-36.39344262295082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6767</v>
      </c>
      <c r="E44" s="3">
        <v>33</v>
      </c>
      <c r="F44" s="3">
        <v>6734</v>
      </c>
      <c r="G44" s="3">
        <f t="shared" si="1"/>
        <v>6716</v>
      </c>
      <c r="H44" s="3">
        <v>19</v>
      </c>
      <c r="I44" s="3">
        <v>6697</v>
      </c>
      <c r="J44" s="4">
        <f t="shared" si="2"/>
        <v>0.7593805836807688</v>
      </c>
      <c r="K44" s="4">
        <f t="shared" si="3"/>
        <v>73.6842105263158</v>
      </c>
      <c r="L44" s="4">
        <f t="shared" si="4"/>
        <v>0.5524861878453136</v>
      </c>
    </row>
    <row r="45" spans="1:12" s="1" customFormat="1" ht="24.75" customHeight="1">
      <c r="A45" s="71" t="s">
        <v>5</v>
      </c>
      <c r="B45" s="59" t="s">
        <v>38</v>
      </c>
      <c r="C45" s="60"/>
      <c r="D45" s="3">
        <f t="shared" si="0"/>
        <v>591</v>
      </c>
      <c r="E45" s="3">
        <v>13</v>
      </c>
      <c r="F45" s="3">
        <v>578</v>
      </c>
      <c r="G45" s="3">
        <f t="shared" si="1"/>
        <v>589</v>
      </c>
      <c r="H45" s="3">
        <v>6</v>
      </c>
      <c r="I45" s="3">
        <v>583</v>
      </c>
      <c r="J45" s="4">
        <f t="shared" si="2"/>
        <v>0.339558573853993</v>
      </c>
      <c r="K45" s="4">
        <f t="shared" si="3"/>
        <v>116.66666666666666</v>
      </c>
      <c r="L45" s="4">
        <f t="shared" si="4"/>
        <v>-0.8576329331046351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420</v>
      </c>
      <c r="E46" s="3">
        <v>5</v>
      </c>
      <c r="F46" s="3">
        <v>415</v>
      </c>
      <c r="G46" s="3">
        <f t="shared" si="1"/>
        <v>464</v>
      </c>
      <c r="H46" s="3">
        <v>3</v>
      </c>
      <c r="I46" s="3">
        <v>461</v>
      </c>
      <c r="J46" s="4">
        <f t="shared" si="2"/>
        <v>-9.482758620689658</v>
      </c>
      <c r="K46" s="4">
        <f t="shared" si="3"/>
        <v>66.66666666666667</v>
      </c>
      <c r="L46" s="4">
        <f t="shared" si="4"/>
        <v>-9.97830802603037</v>
      </c>
    </row>
    <row r="47" spans="1:12" s="1" customFormat="1" ht="19.5" customHeight="1">
      <c r="A47" s="63"/>
      <c r="B47" s="68" t="s">
        <v>40</v>
      </c>
      <c r="C47" s="69"/>
      <c r="D47" s="3">
        <f t="shared" si="0"/>
        <v>1011</v>
      </c>
      <c r="E47" s="3">
        <v>18</v>
      </c>
      <c r="F47" s="3">
        <v>993</v>
      </c>
      <c r="G47" s="3">
        <f t="shared" si="1"/>
        <v>1053</v>
      </c>
      <c r="H47" s="3">
        <v>9</v>
      </c>
      <c r="I47" s="3">
        <v>1044</v>
      </c>
      <c r="J47" s="4">
        <f t="shared" si="2"/>
        <v>-3.9886039886039892</v>
      </c>
      <c r="K47" s="4">
        <f t="shared" si="3"/>
        <v>100</v>
      </c>
      <c r="L47" s="4">
        <f t="shared" si="4"/>
        <v>-4.885057471264364</v>
      </c>
    </row>
    <row r="48" spans="1:12" s="1" customFormat="1" ht="15" customHeight="1">
      <c r="A48" s="46"/>
      <c r="B48" s="70" t="s">
        <v>41</v>
      </c>
      <c r="C48" s="69"/>
      <c r="D48" s="3">
        <f t="shared" si="0"/>
        <v>372</v>
      </c>
      <c r="E48" s="3">
        <v>109</v>
      </c>
      <c r="F48" s="3">
        <v>263</v>
      </c>
      <c r="G48" s="3">
        <f t="shared" si="1"/>
        <v>111</v>
      </c>
      <c r="H48" s="3">
        <v>65</v>
      </c>
      <c r="I48" s="3">
        <v>46</v>
      </c>
      <c r="J48" s="4">
        <f t="shared" si="2"/>
        <v>235.13513513513513</v>
      </c>
      <c r="K48" s="4">
        <f t="shared" si="3"/>
        <v>67.6923076923077</v>
      </c>
      <c r="L48" s="4">
        <f t="shared" si="4"/>
        <v>471.7391304347826</v>
      </c>
    </row>
    <row r="49" spans="1:12" s="1" customFormat="1" ht="15" customHeight="1">
      <c r="A49" s="47"/>
      <c r="B49" s="67" t="s">
        <v>42</v>
      </c>
      <c r="C49" s="60"/>
      <c r="D49" s="3">
        <f t="shared" si="0"/>
        <v>850762</v>
      </c>
      <c r="E49" s="3">
        <v>389734</v>
      </c>
      <c r="F49" s="3">
        <v>461028</v>
      </c>
      <c r="G49" s="3">
        <f t="shared" si="1"/>
        <v>787511</v>
      </c>
      <c r="H49" s="3">
        <v>300687</v>
      </c>
      <c r="I49" s="3">
        <v>486824</v>
      </c>
      <c r="J49" s="4">
        <f t="shared" si="2"/>
        <v>8.031760826197987</v>
      </c>
      <c r="K49" s="4">
        <f t="shared" si="3"/>
        <v>29.614516091483843</v>
      </c>
      <c r="L49" s="4">
        <f t="shared" si="4"/>
        <v>-5.298834897211313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1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7" sqref="O7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107年2月來臺旅客人數及成長率－按居住地分
Table 1-2 Visitor Arrivals by Residence,
 February, 2018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107年2月 February, 2018</v>
      </c>
      <c r="E2" s="81"/>
      <c r="F2" s="81"/>
      <c r="G2" s="81" t="str">
        <f>Sheet3!G2</f>
        <v>106年2月 February, 2017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769352</v>
      </c>
      <c r="E4" s="13">
        <f>Sheet3!E19</f>
        <v>389101</v>
      </c>
      <c r="F4" s="13">
        <f>Sheet3!F19</f>
        <v>380251</v>
      </c>
      <c r="G4" s="14">
        <f aca="true" t="shared" si="1" ref="G4:G19">H4+I4</f>
        <v>712426</v>
      </c>
      <c r="H4" s="13">
        <f>Sheet3!H19</f>
        <v>300197</v>
      </c>
      <c r="I4" s="13">
        <f>Sheet3!I19</f>
        <v>412229</v>
      </c>
      <c r="J4" s="15">
        <f aca="true" t="shared" si="2" ref="J4:J19">IF(G4=0,"-",((D4/G4)-1)*100)</f>
        <v>7.990443919789558</v>
      </c>
      <c r="K4" s="16">
        <f aca="true" t="shared" si="3" ref="K4:K19">IF(H4=0,"-",((E4/H4)-1)*100)</f>
        <v>29.615219339300538</v>
      </c>
      <c r="L4" s="16">
        <f aca="true" t="shared" si="4" ref="L4:L19">IF(I4=0,"-",((F4/I4)-1)*100)</f>
        <v>-7.757338760737353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109395</v>
      </c>
      <c r="E5" s="20">
        <f>Sheet3!E4</f>
        <v>101343</v>
      </c>
      <c r="F5" s="20">
        <f>Sheet3!F4</f>
        <v>8052</v>
      </c>
      <c r="G5" s="19">
        <f t="shared" si="1"/>
        <v>106183</v>
      </c>
      <c r="H5" s="20">
        <f>Sheet3!H4</f>
        <v>98594</v>
      </c>
      <c r="I5" s="20">
        <f>Sheet3!I4</f>
        <v>7589</v>
      </c>
      <c r="J5" s="21">
        <f t="shared" si="2"/>
        <v>3.0249663317103437</v>
      </c>
      <c r="K5" s="22">
        <f t="shared" si="3"/>
        <v>2.7882021218329722</v>
      </c>
      <c r="L5" s="22">
        <f t="shared" si="4"/>
        <v>6.100935564633025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289758</v>
      </c>
      <c r="E6" s="20">
        <f>Sheet3!E5</f>
        <v>286653</v>
      </c>
      <c r="F6" s="20">
        <f>Sheet3!F5</f>
        <v>3105</v>
      </c>
      <c r="G6" s="23">
        <f t="shared" si="1"/>
        <v>202287</v>
      </c>
      <c r="H6" s="20">
        <f>Sheet3!H5</f>
        <v>200384</v>
      </c>
      <c r="I6" s="20">
        <f>Sheet3!I5</f>
        <v>1903</v>
      </c>
      <c r="J6" s="21">
        <f t="shared" si="2"/>
        <v>43.24103872221152</v>
      </c>
      <c r="K6" s="22">
        <f t="shared" si="3"/>
        <v>43.051840466304704</v>
      </c>
      <c r="L6" s="22">
        <f t="shared" si="4"/>
        <v>63.16342616920652</v>
      </c>
    </row>
    <row r="7" spans="1:12" s="8" customFormat="1" ht="15" customHeight="1">
      <c r="A7" s="48"/>
      <c r="B7" s="73" t="s">
        <v>6</v>
      </c>
      <c r="C7" s="74"/>
      <c r="D7" s="19">
        <f t="shared" si="0"/>
        <v>124290</v>
      </c>
      <c r="E7" s="20">
        <f>Sheet3!E6</f>
        <v>121</v>
      </c>
      <c r="F7" s="20">
        <f>Sheet3!F6</f>
        <v>124169</v>
      </c>
      <c r="G7" s="19">
        <f t="shared" si="1"/>
        <v>148108</v>
      </c>
      <c r="H7" s="20">
        <f>Sheet3!H6</f>
        <v>110</v>
      </c>
      <c r="I7" s="20">
        <f>Sheet3!I6</f>
        <v>147998</v>
      </c>
      <c r="J7" s="21">
        <f t="shared" si="2"/>
        <v>-16.081508088692033</v>
      </c>
      <c r="K7" s="22">
        <f t="shared" si="3"/>
        <v>10.000000000000009</v>
      </c>
      <c r="L7" s="22">
        <f t="shared" si="4"/>
        <v>-16.100893255314265</v>
      </c>
    </row>
    <row r="8" spans="1:12" s="8" customFormat="1" ht="15" customHeight="1">
      <c r="A8" s="48"/>
      <c r="B8" s="73" t="s">
        <v>70</v>
      </c>
      <c r="C8" s="74"/>
      <c r="D8" s="19">
        <f t="shared" si="0"/>
        <v>92515</v>
      </c>
      <c r="E8" s="20">
        <f>Sheet3!E7</f>
        <v>313</v>
      </c>
      <c r="F8" s="20">
        <f>Sheet3!F7</f>
        <v>92202</v>
      </c>
      <c r="G8" s="19">
        <f t="shared" si="1"/>
        <v>94803</v>
      </c>
      <c r="H8" s="20">
        <f>Sheet3!H7</f>
        <v>248</v>
      </c>
      <c r="I8" s="20">
        <f>Sheet3!I7</f>
        <v>94555</v>
      </c>
      <c r="J8" s="21">
        <f t="shared" si="2"/>
        <v>-2.4134257354725075</v>
      </c>
      <c r="K8" s="22">
        <f t="shared" si="3"/>
        <v>26.209677419354847</v>
      </c>
      <c r="L8" s="22">
        <f t="shared" si="4"/>
        <v>-2.4884987573369988</v>
      </c>
    </row>
    <row r="9" spans="1:12" s="8" customFormat="1" ht="15" customHeight="1">
      <c r="A9" s="48"/>
      <c r="B9" s="73" t="s">
        <v>7</v>
      </c>
      <c r="C9" s="74"/>
      <c r="D9" s="19">
        <f t="shared" si="0"/>
        <v>2556</v>
      </c>
      <c r="E9" s="20">
        <f>Sheet3!E8</f>
        <v>5</v>
      </c>
      <c r="F9" s="20">
        <f>Sheet3!F8</f>
        <v>2551</v>
      </c>
      <c r="G9" s="19">
        <f t="shared" si="1"/>
        <v>2983</v>
      </c>
      <c r="H9" s="20">
        <f>Sheet3!H8</f>
        <v>4</v>
      </c>
      <c r="I9" s="20">
        <f>Sheet3!I8</f>
        <v>2979</v>
      </c>
      <c r="J9" s="21">
        <f t="shared" si="2"/>
        <v>-14.314448541736501</v>
      </c>
      <c r="K9" s="22">
        <f t="shared" si="3"/>
        <v>25</v>
      </c>
      <c r="L9" s="22">
        <f t="shared" si="4"/>
        <v>-14.367237327962401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1343</v>
      </c>
      <c r="E10" s="20">
        <f>Sheet3!E9</f>
        <v>7</v>
      </c>
      <c r="F10" s="20">
        <f>Sheet3!F9</f>
        <v>1336</v>
      </c>
      <c r="G10" s="19">
        <f t="shared" si="1"/>
        <v>1242</v>
      </c>
      <c r="H10" s="20">
        <f>Sheet3!H9</f>
        <v>5</v>
      </c>
      <c r="I10" s="20">
        <f>Sheet3!I9</f>
        <v>1237</v>
      </c>
      <c r="J10" s="21">
        <f t="shared" si="2"/>
        <v>8.13204508856682</v>
      </c>
      <c r="K10" s="22">
        <f t="shared" si="3"/>
        <v>39.99999999999999</v>
      </c>
      <c r="L10" s="22">
        <f t="shared" si="4"/>
        <v>8.003233629749396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148536</v>
      </c>
      <c r="E11" s="20">
        <f>Sheet3!E17</f>
        <v>656</v>
      </c>
      <c r="F11" s="20">
        <f>Sheet3!F17</f>
        <v>147880</v>
      </c>
      <c r="G11" s="19">
        <f t="shared" si="1"/>
        <v>155974</v>
      </c>
      <c r="H11" s="20">
        <f>Sheet3!H17</f>
        <v>846</v>
      </c>
      <c r="I11" s="20">
        <f>Sheet3!I17</f>
        <v>155128</v>
      </c>
      <c r="J11" s="21">
        <f t="shared" si="2"/>
        <v>-4.768743508533468</v>
      </c>
      <c r="K11" s="22">
        <f t="shared" si="3"/>
        <v>-22.458628841607563</v>
      </c>
      <c r="L11" s="22">
        <f t="shared" si="4"/>
        <v>-4.672270641019027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36364</v>
      </c>
      <c r="E12" s="20">
        <f>Sheet3!E10</f>
        <v>98</v>
      </c>
      <c r="F12" s="20">
        <f>Sheet3!F10</f>
        <v>36266</v>
      </c>
      <c r="G12" s="19">
        <f t="shared" si="1"/>
        <v>45750</v>
      </c>
      <c r="H12" s="20">
        <f>Sheet3!H10</f>
        <v>98</v>
      </c>
      <c r="I12" s="20">
        <f>Sheet3!I10</f>
        <v>45652</v>
      </c>
      <c r="J12" s="21">
        <f t="shared" si="2"/>
        <v>-20.515846994535515</v>
      </c>
      <c r="K12" s="22">
        <f t="shared" si="3"/>
        <v>0</v>
      </c>
      <c r="L12" s="22">
        <f t="shared" si="4"/>
        <v>-20.559887847191792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19603</v>
      </c>
      <c r="E13" s="20">
        <f>Sheet3!E11</f>
        <v>29</v>
      </c>
      <c r="F13" s="20">
        <f>Sheet3!F11</f>
        <v>19574</v>
      </c>
      <c r="G13" s="19">
        <f t="shared" si="1"/>
        <v>25884</v>
      </c>
      <c r="H13" s="20">
        <f>Sheet3!H11</f>
        <v>23</v>
      </c>
      <c r="I13" s="20">
        <f>Sheet3!I11</f>
        <v>25861</v>
      </c>
      <c r="J13" s="21">
        <f t="shared" si="2"/>
        <v>-24.265955802812545</v>
      </c>
      <c r="K13" s="22">
        <f t="shared" si="3"/>
        <v>26.086956521739136</v>
      </c>
      <c r="L13" s="22">
        <f t="shared" si="4"/>
        <v>-24.310738177177992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13614</v>
      </c>
      <c r="E14" s="20">
        <f>Sheet3!E12</f>
        <v>58</v>
      </c>
      <c r="F14" s="20">
        <f>Sheet3!F12</f>
        <v>13556</v>
      </c>
      <c r="G14" s="19">
        <f t="shared" si="1"/>
        <v>14922</v>
      </c>
      <c r="H14" s="20">
        <f>Sheet3!H12</f>
        <v>38</v>
      </c>
      <c r="I14" s="20">
        <f>Sheet3!I12</f>
        <v>14884</v>
      </c>
      <c r="J14" s="21">
        <f t="shared" si="2"/>
        <v>-8.765581021310819</v>
      </c>
      <c r="K14" s="22">
        <f t="shared" si="3"/>
        <v>52.63157894736843</v>
      </c>
      <c r="L14" s="22">
        <f t="shared" si="4"/>
        <v>-8.92233270626176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24491</v>
      </c>
      <c r="E15" s="20">
        <f>Sheet3!E13</f>
        <v>165</v>
      </c>
      <c r="F15" s="20">
        <f>Sheet3!F13</f>
        <v>24326</v>
      </c>
      <c r="G15" s="19">
        <f t="shared" si="1"/>
        <v>16918</v>
      </c>
      <c r="H15" s="20">
        <f>Sheet3!H13</f>
        <v>183</v>
      </c>
      <c r="I15" s="20">
        <f>Sheet3!I13</f>
        <v>16735</v>
      </c>
      <c r="J15" s="21">
        <f t="shared" si="2"/>
        <v>44.762974346849504</v>
      </c>
      <c r="K15" s="22">
        <f t="shared" si="3"/>
        <v>-9.836065573770492</v>
      </c>
      <c r="L15" s="22">
        <f t="shared" si="4"/>
        <v>45.3600239020018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18286</v>
      </c>
      <c r="E16" s="20">
        <f>Sheet3!E14</f>
        <v>30</v>
      </c>
      <c r="F16" s="20">
        <f>Sheet3!F14</f>
        <v>18256</v>
      </c>
      <c r="G16" s="19">
        <f t="shared" si="1"/>
        <v>21767</v>
      </c>
      <c r="H16" s="20">
        <f>Sheet3!H14</f>
        <v>37</v>
      </c>
      <c r="I16" s="20">
        <f>Sheet3!I14</f>
        <v>21730</v>
      </c>
      <c r="J16" s="21">
        <f t="shared" si="2"/>
        <v>-15.992098130197085</v>
      </c>
      <c r="K16" s="22">
        <f t="shared" si="3"/>
        <v>-18.918918918918916</v>
      </c>
      <c r="L16" s="22">
        <f t="shared" si="4"/>
        <v>-15.987114588127016</v>
      </c>
    </row>
    <row r="17" spans="1:12" s="8" customFormat="1" ht="15" customHeight="1">
      <c r="A17" s="48"/>
      <c r="B17" s="50"/>
      <c r="C17" s="18" t="s">
        <v>64</v>
      </c>
      <c r="D17" s="19">
        <f>E17+F17</f>
        <v>33615</v>
      </c>
      <c r="E17" s="20">
        <f>Sheet3!E15</f>
        <v>252</v>
      </c>
      <c r="F17" s="20">
        <f>Sheet3!F15</f>
        <v>33363</v>
      </c>
      <c r="G17" s="19">
        <f>H17+I17</f>
        <v>29395</v>
      </c>
      <c r="H17" s="20">
        <f>Sheet3!H15</f>
        <v>437</v>
      </c>
      <c r="I17" s="20">
        <f>Sheet3!I15</f>
        <v>28958</v>
      </c>
      <c r="J17" s="21">
        <f>IF(G17=0,"-",((D17/G17)-1)*100)</f>
        <v>14.356183024323865</v>
      </c>
      <c r="K17" s="22">
        <f>IF(H17=0,"-",((E17/H17)-1)*100)</f>
        <v>-42.33409610983981</v>
      </c>
      <c r="L17" s="22">
        <f>IF(I17=0,"-",((F17/I17)-1)*100)</f>
        <v>15.211685889909532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2563</v>
      </c>
      <c r="E18" s="20">
        <f>Sheet3!E16</f>
        <v>24</v>
      </c>
      <c r="F18" s="20">
        <f>Sheet3!F16</f>
        <v>2539</v>
      </c>
      <c r="G18" s="19">
        <f t="shared" si="1"/>
        <v>1338</v>
      </c>
      <c r="H18" s="20">
        <f>Sheet3!H16</f>
        <v>30</v>
      </c>
      <c r="I18" s="20">
        <f>Sheet3!I16</f>
        <v>1308</v>
      </c>
      <c r="J18" s="21">
        <f t="shared" si="2"/>
        <v>91.55455904334828</v>
      </c>
      <c r="K18" s="22">
        <f t="shared" si="3"/>
        <v>-19.999999999999996</v>
      </c>
      <c r="L18" s="22">
        <f t="shared" si="4"/>
        <v>94.1131498470948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959</v>
      </c>
      <c r="E19" s="20">
        <f>Sheet3!E18</f>
        <v>3</v>
      </c>
      <c r="F19" s="20">
        <f>Sheet3!F18</f>
        <v>956</v>
      </c>
      <c r="G19" s="19">
        <f t="shared" si="1"/>
        <v>846</v>
      </c>
      <c r="H19" s="20">
        <f>Sheet3!H18</f>
        <v>6</v>
      </c>
      <c r="I19" s="20">
        <f>Sheet3!I18</f>
        <v>840</v>
      </c>
      <c r="J19" s="21">
        <f t="shared" si="2"/>
        <v>13.35697399527187</v>
      </c>
      <c r="K19" s="22">
        <f t="shared" si="3"/>
        <v>-50</v>
      </c>
      <c r="L19" s="22">
        <f t="shared" si="4"/>
        <v>13.809523809523805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49756</v>
      </c>
      <c r="E20" s="13">
        <f>Sheet3!E26</f>
        <v>419</v>
      </c>
      <c r="F20" s="13">
        <f>Sheet3!F26</f>
        <v>49337</v>
      </c>
      <c r="G20" s="14">
        <f aca="true" t="shared" si="5" ref="G20:G49">H20+I20</f>
        <v>44649</v>
      </c>
      <c r="H20" s="13">
        <f>Sheet3!H26</f>
        <v>353</v>
      </c>
      <c r="I20" s="13">
        <f>Sheet3!I26</f>
        <v>44296</v>
      </c>
      <c r="J20" s="15">
        <f aca="true" t="shared" si="6" ref="J20:J49">IF(G20=0,"-",((D20/G20)-1)*100)</f>
        <v>11.438106116598345</v>
      </c>
      <c r="K20" s="16">
        <f aca="true" t="shared" si="7" ref="K20:K49">IF(H20=0,"-",((E20/H20)-1)*100)</f>
        <v>18.696883852691215</v>
      </c>
      <c r="L20" s="16">
        <f aca="true" t="shared" si="8" ref="L20:L49">IF(I20=0,"-",((F20/I20)-1)*100)</f>
        <v>11.380260068629223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9153</v>
      </c>
      <c r="E21" s="20">
        <f>Sheet3!E20</f>
        <v>29</v>
      </c>
      <c r="F21" s="20">
        <f>Sheet3!F20</f>
        <v>9124</v>
      </c>
      <c r="G21" s="19">
        <f t="shared" si="5"/>
        <v>7466</v>
      </c>
      <c r="H21" s="20">
        <f>Sheet3!H20</f>
        <v>19</v>
      </c>
      <c r="I21" s="20">
        <f>Sheet3!I20</f>
        <v>7447</v>
      </c>
      <c r="J21" s="21">
        <f t="shared" si="6"/>
        <v>22.595767479239214</v>
      </c>
      <c r="K21" s="22">
        <f t="shared" si="7"/>
        <v>52.63157894736843</v>
      </c>
      <c r="L21" s="22">
        <f t="shared" si="8"/>
        <v>22.51913522223714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38793</v>
      </c>
      <c r="E22" s="20">
        <f>Sheet3!E21</f>
        <v>317</v>
      </c>
      <c r="F22" s="20">
        <f>Sheet3!F21</f>
        <v>38476</v>
      </c>
      <c r="G22" s="19">
        <f t="shared" si="5"/>
        <v>35480</v>
      </c>
      <c r="H22" s="20">
        <f>Sheet3!H21</f>
        <v>286</v>
      </c>
      <c r="I22" s="20">
        <f>Sheet3!I21</f>
        <v>35194</v>
      </c>
      <c r="J22" s="21">
        <f t="shared" si="6"/>
        <v>9.33765501691093</v>
      </c>
      <c r="K22" s="22">
        <f t="shared" si="7"/>
        <v>10.839160839160833</v>
      </c>
      <c r="L22" s="22">
        <f t="shared" si="8"/>
        <v>9.325453202250378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245</v>
      </c>
      <c r="E23" s="20">
        <f>Sheet3!E22</f>
        <v>0</v>
      </c>
      <c r="F23" s="20">
        <f>Sheet3!F22</f>
        <v>245</v>
      </c>
      <c r="G23" s="19">
        <f t="shared" si="5"/>
        <v>223</v>
      </c>
      <c r="H23" s="20">
        <f>Sheet3!H22</f>
        <v>0</v>
      </c>
      <c r="I23" s="20">
        <f>Sheet3!I22</f>
        <v>223</v>
      </c>
      <c r="J23" s="21">
        <f t="shared" si="6"/>
        <v>9.865470852017943</v>
      </c>
      <c r="K23" s="22" t="str">
        <f t="shared" si="7"/>
        <v>-</v>
      </c>
      <c r="L23" s="22">
        <f t="shared" si="8"/>
        <v>9.865470852017943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302</v>
      </c>
      <c r="E24" s="20">
        <f>Sheet3!E23</f>
        <v>33</v>
      </c>
      <c r="F24" s="20">
        <f>Sheet3!F23</f>
        <v>269</v>
      </c>
      <c r="G24" s="19">
        <f t="shared" si="5"/>
        <v>276</v>
      </c>
      <c r="H24" s="20">
        <f>Sheet3!H23</f>
        <v>23</v>
      </c>
      <c r="I24" s="20">
        <f>Sheet3!I23</f>
        <v>253</v>
      </c>
      <c r="J24" s="21">
        <f t="shared" si="6"/>
        <v>9.420289855072461</v>
      </c>
      <c r="K24" s="22">
        <f t="shared" si="7"/>
        <v>43.47826086956521</v>
      </c>
      <c r="L24" s="22">
        <f t="shared" si="8"/>
        <v>6.324110671936767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112</v>
      </c>
      <c r="E25" s="20">
        <f>Sheet3!E24</f>
        <v>17</v>
      </c>
      <c r="F25" s="20">
        <f>Sheet3!F24</f>
        <v>95</v>
      </c>
      <c r="G25" s="19">
        <f t="shared" si="5"/>
        <v>91</v>
      </c>
      <c r="H25" s="20">
        <f>Sheet3!H24</f>
        <v>13</v>
      </c>
      <c r="I25" s="20">
        <f>Sheet3!I24</f>
        <v>78</v>
      </c>
      <c r="J25" s="21">
        <f t="shared" si="6"/>
        <v>23.076923076923084</v>
      </c>
      <c r="K25" s="22">
        <f t="shared" si="7"/>
        <v>30.76923076923077</v>
      </c>
      <c r="L25" s="22">
        <f t="shared" si="8"/>
        <v>21.794871794871785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1151</v>
      </c>
      <c r="E26" s="20">
        <f>Sheet3!E25</f>
        <v>23</v>
      </c>
      <c r="F26" s="20">
        <f>Sheet3!F25</f>
        <v>1128</v>
      </c>
      <c r="G26" s="28">
        <f t="shared" si="5"/>
        <v>1113</v>
      </c>
      <c r="H26" s="20">
        <f>Sheet3!H25</f>
        <v>12</v>
      </c>
      <c r="I26" s="20">
        <f>Sheet3!I25</f>
        <v>1101</v>
      </c>
      <c r="J26" s="29">
        <f t="shared" si="6"/>
        <v>3.4141958670260486</v>
      </c>
      <c r="K26" s="30">
        <f t="shared" si="7"/>
        <v>91.66666666666667</v>
      </c>
      <c r="L26" s="30">
        <f t="shared" si="8"/>
        <v>2.452316076294281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23504</v>
      </c>
      <c r="E27" s="13">
        <f>Sheet3!E40</f>
        <v>54</v>
      </c>
      <c r="F27" s="13">
        <f>Sheet3!F40</f>
        <v>23450</v>
      </c>
      <c r="G27" s="14">
        <f t="shared" si="5"/>
        <v>22556</v>
      </c>
      <c r="H27" s="13">
        <f>Sheet3!H40</f>
        <v>44</v>
      </c>
      <c r="I27" s="13">
        <f>Sheet3!I40</f>
        <v>22512</v>
      </c>
      <c r="J27" s="15">
        <f t="shared" si="6"/>
        <v>4.202872849796058</v>
      </c>
      <c r="K27" s="16">
        <f t="shared" si="7"/>
        <v>22.72727272727273</v>
      </c>
      <c r="L27" s="16">
        <f t="shared" si="8"/>
        <v>4.166666666666674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442</v>
      </c>
      <c r="E28" s="20">
        <f>Sheet3!E27</f>
        <v>0</v>
      </c>
      <c r="F28" s="20">
        <f>Sheet3!F27</f>
        <v>442</v>
      </c>
      <c r="G28" s="19">
        <f t="shared" si="5"/>
        <v>420</v>
      </c>
      <c r="H28" s="20">
        <f>Sheet3!H27</f>
        <v>0</v>
      </c>
      <c r="I28" s="20">
        <f>Sheet3!I27</f>
        <v>420</v>
      </c>
      <c r="J28" s="21">
        <f t="shared" si="6"/>
        <v>5.238095238095242</v>
      </c>
      <c r="K28" s="22" t="str">
        <f t="shared" si="7"/>
        <v>-</v>
      </c>
      <c r="L28" s="22">
        <f t="shared" si="8"/>
        <v>5.238095238095242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3768</v>
      </c>
      <c r="E29" s="20">
        <f>Sheet3!E28</f>
        <v>10</v>
      </c>
      <c r="F29" s="20">
        <f>Sheet3!F28</f>
        <v>3758</v>
      </c>
      <c r="G29" s="19">
        <f t="shared" si="5"/>
        <v>3485</v>
      </c>
      <c r="H29" s="20">
        <f>Sheet3!H28</f>
        <v>9</v>
      </c>
      <c r="I29" s="20">
        <f>Sheet3!I28</f>
        <v>3476</v>
      </c>
      <c r="J29" s="21">
        <f t="shared" si="6"/>
        <v>8.120516499282648</v>
      </c>
      <c r="K29" s="22">
        <f t="shared" si="7"/>
        <v>11.111111111111116</v>
      </c>
      <c r="L29" s="22">
        <f t="shared" si="8"/>
        <v>8.112773302646726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4271</v>
      </c>
      <c r="E30" s="20">
        <f>Sheet3!E29</f>
        <v>8</v>
      </c>
      <c r="F30" s="20">
        <f>Sheet3!F29</f>
        <v>4263</v>
      </c>
      <c r="G30" s="19">
        <f t="shared" si="5"/>
        <v>4453</v>
      </c>
      <c r="H30" s="20">
        <f>Sheet3!H29</f>
        <v>11</v>
      </c>
      <c r="I30" s="20">
        <f>Sheet3!I29</f>
        <v>4442</v>
      </c>
      <c r="J30" s="21">
        <f t="shared" si="6"/>
        <v>-4.087132270379524</v>
      </c>
      <c r="K30" s="22">
        <f t="shared" si="7"/>
        <v>-27.27272727272727</v>
      </c>
      <c r="L30" s="22">
        <f t="shared" si="8"/>
        <v>-4.0297163439891985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1369</v>
      </c>
      <c r="E31" s="20">
        <f>Sheet3!E30</f>
        <v>3</v>
      </c>
      <c r="F31" s="20">
        <f>Sheet3!F30</f>
        <v>1366</v>
      </c>
      <c r="G31" s="19">
        <f t="shared" si="5"/>
        <v>1246</v>
      </c>
      <c r="H31" s="20">
        <f>Sheet3!H30</f>
        <v>2</v>
      </c>
      <c r="I31" s="20">
        <f>Sheet3!I30</f>
        <v>1244</v>
      </c>
      <c r="J31" s="21">
        <f t="shared" si="6"/>
        <v>9.871589085072241</v>
      </c>
      <c r="K31" s="22">
        <f t="shared" si="7"/>
        <v>50</v>
      </c>
      <c r="L31" s="22">
        <f t="shared" si="8"/>
        <v>9.807073954983924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1746</v>
      </c>
      <c r="E32" s="20">
        <f>Sheet3!E31</f>
        <v>3</v>
      </c>
      <c r="F32" s="20">
        <f>Sheet3!F31</f>
        <v>1743</v>
      </c>
      <c r="G32" s="19">
        <f t="shared" si="5"/>
        <v>1737</v>
      </c>
      <c r="H32" s="20">
        <f>Sheet3!H31</f>
        <v>2</v>
      </c>
      <c r="I32" s="20">
        <f>Sheet3!I31</f>
        <v>1735</v>
      </c>
      <c r="J32" s="21">
        <f t="shared" si="6"/>
        <v>0.5181347150259086</v>
      </c>
      <c r="K32" s="22">
        <f t="shared" si="7"/>
        <v>50</v>
      </c>
      <c r="L32" s="22">
        <f t="shared" si="8"/>
        <v>0.4610951008645614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698</v>
      </c>
      <c r="E33" s="20">
        <f>Sheet3!E32</f>
        <v>7</v>
      </c>
      <c r="F33" s="20">
        <f>Sheet3!F32</f>
        <v>691</v>
      </c>
      <c r="G33" s="19">
        <f t="shared" si="5"/>
        <v>813</v>
      </c>
      <c r="H33" s="20">
        <f>Sheet3!H32</f>
        <v>3</v>
      </c>
      <c r="I33" s="20">
        <f>Sheet3!I32</f>
        <v>810</v>
      </c>
      <c r="J33" s="21">
        <f t="shared" si="6"/>
        <v>-14.145141451414512</v>
      </c>
      <c r="K33" s="22">
        <f t="shared" si="7"/>
        <v>133.33333333333334</v>
      </c>
      <c r="L33" s="22">
        <f t="shared" si="8"/>
        <v>-14.69135802469136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775</v>
      </c>
      <c r="E34" s="20">
        <f>Sheet3!E33</f>
        <v>5</v>
      </c>
      <c r="F34" s="20">
        <f>Sheet3!F33</f>
        <v>770</v>
      </c>
      <c r="G34" s="19">
        <f t="shared" si="5"/>
        <v>757</v>
      </c>
      <c r="H34" s="20">
        <f>Sheet3!H33</f>
        <v>6</v>
      </c>
      <c r="I34" s="20">
        <f>Sheet3!I33</f>
        <v>751</v>
      </c>
      <c r="J34" s="21">
        <f t="shared" si="6"/>
        <v>2.3778071334213946</v>
      </c>
      <c r="K34" s="22">
        <f t="shared" si="7"/>
        <v>-16.666666666666664</v>
      </c>
      <c r="L34" s="22">
        <f t="shared" si="8"/>
        <v>2.5299600532623145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4751</v>
      </c>
      <c r="E35" s="20">
        <f>Sheet3!E34</f>
        <v>8</v>
      </c>
      <c r="F35" s="20">
        <f>Sheet3!F34</f>
        <v>4743</v>
      </c>
      <c r="G35" s="19">
        <f t="shared" si="5"/>
        <v>4413</v>
      </c>
      <c r="H35" s="20">
        <f>Sheet3!H34</f>
        <v>5</v>
      </c>
      <c r="I35" s="20">
        <f>Sheet3!I34</f>
        <v>4408</v>
      </c>
      <c r="J35" s="21">
        <f t="shared" si="6"/>
        <v>7.659188760480395</v>
      </c>
      <c r="K35" s="22">
        <f t="shared" si="7"/>
        <v>60.00000000000001</v>
      </c>
      <c r="L35" s="22">
        <f t="shared" si="8"/>
        <v>7.599818511796741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658</v>
      </c>
      <c r="E36" s="20">
        <f>Sheet3!E35</f>
        <v>0</v>
      </c>
      <c r="F36" s="20">
        <f>Sheet3!F35</f>
        <v>658</v>
      </c>
      <c r="G36" s="19">
        <f t="shared" si="5"/>
        <v>491</v>
      </c>
      <c r="H36" s="20">
        <f>Sheet3!H35</f>
        <v>0</v>
      </c>
      <c r="I36" s="20">
        <f>Sheet3!I35</f>
        <v>491</v>
      </c>
      <c r="J36" s="21">
        <f t="shared" si="6"/>
        <v>34.0122199592668</v>
      </c>
      <c r="K36" s="22" t="str">
        <f t="shared" si="7"/>
        <v>-</v>
      </c>
      <c r="L36" s="22">
        <f t="shared" si="8"/>
        <v>34.0122199592668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138</v>
      </c>
      <c r="E37" s="20">
        <f>Sheet3!E36</f>
        <v>0</v>
      </c>
      <c r="F37" s="20">
        <f>Sheet3!F36</f>
        <v>138</v>
      </c>
      <c r="G37" s="19">
        <f t="shared" si="5"/>
        <v>124</v>
      </c>
      <c r="H37" s="20">
        <f>Sheet3!H36</f>
        <v>0</v>
      </c>
      <c r="I37" s="20">
        <f>Sheet3!I36</f>
        <v>124</v>
      </c>
      <c r="J37" s="21">
        <f t="shared" si="6"/>
        <v>11.290322580645151</v>
      </c>
      <c r="K37" s="22" t="str">
        <f t="shared" si="7"/>
        <v>-</v>
      </c>
      <c r="L37" s="22">
        <f t="shared" si="8"/>
        <v>11.290322580645151</v>
      </c>
    </row>
    <row r="38" spans="1:12" s="8" customFormat="1" ht="15" customHeight="1">
      <c r="A38" s="54"/>
      <c r="B38" s="73" t="s">
        <v>31</v>
      </c>
      <c r="C38" s="74"/>
      <c r="D38" s="19">
        <f>E38+F38</f>
        <v>630</v>
      </c>
      <c r="E38" s="20">
        <f>Sheet3!E37</f>
        <v>1</v>
      </c>
      <c r="F38" s="20">
        <f>Sheet3!F37</f>
        <v>629</v>
      </c>
      <c r="G38" s="19">
        <f>H38+I38</f>
        <v>689</v>
      </c>
      <c r="H38" s="20">
        <f>Sheet3!H37</f>
        <v>1</v>
      </c>
      <c r="I38" s="20">
        <f>Sheet3!I37</f>
        <v>688</v>
      </c>
      <c r="J38" s="21">
        <f>IF(G38=0,"-",((D38/G38)-1)*100)</f>
        <v>-8.563134978229314</v>
      </c>
      <c r="K38" s="22">
        <f>IF(H38=0,"-",((E38/H38)-1)*100)</f>
        <v>0</v>
      </c>
      <c r="L38" s="22">
        <f>IF(I38=0,"-",((F38/I38)-1)*100)</f>
        <v>-8.575581395348841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656</v>
      </c>
      <c r="E39" s="20">
        <f>Sheet3!E38</f>
        <v>1</v>
      </c>
      <c r="F39" s="20">
        <f>Sheet3!F38</f>
        <v>655</v>
      </c>
      <c r="G39" s="19">
        <f t="shared" si="5"/>
        <v>537</v>
      </c>
      <c r="H39" s="20">
        <f>Sheet3!H38</f>
        <v>0</v>
      </c>
      <c r="I39" s="20">
        <f>Sheet3!I38</f>
        <v>537</v>
      </c>
      <c r="J39" s="21">
        <f t="shared" si="6"/>
        <v>22.160148975791436</v>
      </c>
      <c r="K39" s="22" t="str">
        <f t="shared" si="7"/>
        <v>-</v>
      </c>
      <c r="L39" s="22">
        <f t="shared" si="8"/>
        <v>21.973929236499078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3602</v>
      </c>
      <c r="E40" s="20">
        <f>Sheet3!E39</f>
        <v>8</v>
      </c>
      <c r="F40" s="20">
        <f>Sheet3!F39</f>
        <v>3594</v>
      </c>
      <c r="G40" s="28">
        <f t="shared" si="5"/>
        <v>3391</v>
      </c>
      <c r="H40" s="20">
        <f>Sheet3!H39</f>
        <v>5</v>
      </c>
      <c r="I40" s="20">
        <f>Sheet3!I39</f>
        <v>3386</v>
      </c>
      <c r="J40" s="29">
        <f t="shared" si="6"/>
        <v>6.222353288115601</v>
      </c>
      <c r="K40" s="30">
        <f t="shared" si="7"/>
        <v>60.00000000000001</v>
      </c>
      <c r="L40" s="30">
        <f t="shared" si="8"/>
        <v>6.14294152392203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6767</v>
      </c>
      <c r="E41" s="13">
        <f>Sheet3!E44</f>
        <v>33</v>
      </c>
      <c r="F41" s="13">
        <f>Sheet3!F44</f>
        <v>6734</v>
      </c>
      <c r="G41" s="14">
        <f t="shared" si="5"/>
        <v>6716</v>
      </c>
      <c r="H41" s="13">
        <f>Sheet3!H44</f>
        <v>19</v>
      </c>
      <c r="I41" s="13">
        <f>Sheet3!I44</f>
        <v>6697</v>
      </c>
      <c r="J41" s="15">
        <f t="shared" si="6"/>
        <v>0.7593805836807688</v>
      </c>
      <c r="K41" s="16">
        <f t="shared" si="7"/>
        <v>73.6842105263158</v>
      </c>
      <c r="L41" s="16">
        <f t="shared" si="8"/>
        <v>0.5524861878453136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5599</v>
      </c>
      <c r="E42" s="20">
        <f>Sheet3!E41</f>
        <v>27</v>
      </c>
      <c r="F42" s="20">
        <f>Sheet3!F41</f>
        <v>5572</v>
      </c>
      <c r="G42" s="19">
        <f t="shared" si="5"/>
        <v>5548</v>
      </c>
      <c r="H42" s="20">
        <f>Sheet3!H41</f>
        <v>17</v>
      </c>
      <c r="I42" s="20">
        <f>Sheet3!I41</f>
        <v>5531</v>
      </c>
      <c r="J42" s="21">
        <f t="shared" si="6"/>
        <v>0.9192501802451236</v>
      </c>
      <c r="K42" s="22">
        <f t="shared" si="7"/>
        <v>58.823529411764696</v>
      </c>
      <c r="L42" s="22">
        <f t="shared" si="8"/>
        <v>0.7412764418730733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972</v>
      </c>
      <c r="E43" s="20">
        <f>Sheet3!E42</f>
        <v>4</v>
      </c>
      <c r="F43" s="20">
        <f>Sheet3!F42</f>
        <v>968</v>
      </c>
      <c r="G43" s="19">
        <f t="shared" si="5"/>
        <v>862</v>
      </c>
      <c r="H43" s="20">
        <f>Sheet3!H42</f>
        <v>1</v>
      </c>
      <c r="I43" s="20">
        <f>Sheet3!I42</f>
        <v>861</v>
      </c>
      <c r="J43" s="21">
        <f t="shared" si="6"/>
        <v>12.761020881670525</v>
      </c>
      <c r="K43" s="22">
        <f t="shared" si="7"/>
        <v>300</v>
      </c>
      <c r="L43" s="22">
        <f t="shared" si="8"/>
        <v>12.427409988385607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196</v>
      </c>
      <c r="E44" s="20">
        <f>Sheet3!E43</f>
        <v>2</v>
      </c>
      <c r="F44" s="20">
        <f>Sheet3!F43</f>
        <v>194</v>
      </c>
      <c r="G44" s="28">
        <f t="shared" si="5"/>
        <v>306</v>
      </c>
      <c r="H44" s="20">
        <f>Sheet3!H43</f>
        <v>1</v>
      </c>
      <c r="I44" s="20">
        <f>Sheet3!I43</f>
        <v>305</v>
      </c>
      <c r="J44" s="29">
        <f t="shared" si="6"/>
        <v>-35.94771241830066</v>
      </c>
      <c r="K44" s="30">
        <f t="shared" si="7"/>
        <v>100</v>
      </c>
      <c r="L44" s="30">
        <f t="shared" si="8"/>
        <v>-36.39344262295082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1011</v>
      </c>
      <c r="E45" s="13">
        <f>Sheet3!E47</f>
        <v>18</v>
      </c>
      <c r="F45" s="13">
        <f>Sheet3!F47</f>
        <v>993</v>
      </c>
      <c r="G45" s="14">
        <f t="shared" si="5"/>
        <v>1053</v>
      </c>
      <c r="H45" s="13">
        <f>Sheet3!H47</f>
        <v>9</v>
      </c>
      <c r="I45" s="13">
        <f>Sheet3!I47</f>
        <v>1044</v>
      </c>
      <c r="J45" s="15">
        <f t="shared" si="6"/>
        <v>-3.9886039886039892</v>
      </c>
      <c r="K45" s="16">
        <f t="shared" si="7"/>
        <v>100</v>
      </c>
      <c r="L45" s="16">
        <f t="shared" si="8"/>
        <v>-4.885057471264364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591</v>
      </c>
      <c r="E46" s="20">
        <f>Sheet3!E45</f>
        <v>13</v>
      </c>
      <c r="F46" s="20">
        <f>Sheet3!F45</f>
        <v>578</v>
      </c>
      <c r="G46" s="19">
        <f t="shared" si="5"/>
        <v>589</v>
      </c>
      <c r="H46" s="20">
        <f>Sheet3!H45</f>
        <v>6</v>
      </c>
      <c r="I46" s="20">
        <f>Sheet3!I45</f>
        <v>583</v>
      </c>
      <c r="J46" s="21">
        <f t="shared" si="6"/>
        <v>0.339558573853993</v>
      </c>
      <c r="K46" s="22">
        <f t="shared" si="7"/>
        <v>116.66666666666666</v>
      </c>
      <c r="L46" s="22">
        <f t="shared" si="8"/>
        <v>-0.8576329331046351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420</v>
      </c>
      <c r="E47" s="20">
        <f>Sheet3!E46</f>
        <v>5</v>
      </c>
      <c r="F47" s="20">
        <f>Sheet3!F46</f>
        <v>415</v>
      </c>
      <c r="G47" s="28">
        <f t="shared" si="5"/>
        <v>464</v>
      </c>
      <c r="H47" s="20">
        <f>Sheet3!H46</f>
        <v>3</v>
      </c>
      <c r="I47" s="20">
        <f>Sheet3!I46</f>
        <v>461</v>
      </c>
      <c r="J47" s="29">
        <f t="shared" si="6"/>
        <v>-9.482758620689658</v>
      </c>
      <c r="K47" s="30">
        <f t="shared" si="7"/>
        <v>66.66666666666667</v>
      </c>
      <c r="L47" s="30">
        <f t="shared" si="8"/>
        <v>-9.97830802603037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372</v>
      </c>
      <c r="E48" s="37">
        <f>Sheet3!E48</f>
        <v>109</v>
      </c>
      <c r="F48" s="37">
        <f>Sheet3!F48</f>
        <v>263</v>
      </c>
      <c r="G48" s="36">
        <f t="shared" si="5"/>
        <v>111</v>
      </c>
      <c r="H48" s="37">
        <f>Sheet3!H48</f>
        <v>65</v>
      </c>
      <c r="I48" s="37">
        <f>Sheet3!I48</f>
        <v>46</v>
      </c>
      <c r="J48" s="38">
        <f t="shared" si="6"/>
        <v>235.13513513513513</v>
      </c>
      <c r="K48" s="39">
        <f t="shared" si="7"/>
        <v>67.6923076923077</v>
      </c>
      <c r="L48" s="39">
        <f t="shared" si="8"/>
        <v>471.7391304347826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850762</v>
      </c>
      <c r="E49" s="43">
        <f>Sheet3!E49</f>
        <v>389734</v>
      </c>
      <c r="F49" s="43">
        <f>Sheet3!F49</f>
        <v>461028</v>
      </c>
      <c r="G49" s="36">
        <f t="shared" si="5"/>
        <v>787511</v>
      </c>
      <c r="H49" s="43">
        <f>Sheet3!H49</f>
        <v>300687</v>
      </c>
      <c r="I49" s="43">
        <f>Sheet3!I49</f>
        <v>486824</v>
      </c>
      <c r="J49" s="38">
        <f t="shared" si="6"/>
        <v>8.031760826197987</v>
      </c>
      <c r="K49" s="44">
        <f t="shared" si="7"/>
        <v>29.614516091483843</v>
      </c>
      <c r="L49" s="44">
        <f t="shared" si="8"/>
        <v>-5.298834897211313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</sheetData>
  <sheetProtection/>
  <mergeCells count="36"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2018-03-21T05:45:38Z</cp:lastPrinted>
  <dcterms:created xsi:type="dcterms:W3CDTF">2000-09-20T06:55:14Z</dcterms:created>
  <dcterms:modified xsi:type="dcterms:W3CDTF">2018-03-26T02:25:47Z</dcterms:modified>
  <cp:category/>
  <cp:version/>
  <cp:contentType/>
  <cp:contentStatus/>
</cp:coreProperties>
</file>