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<sst xmlns="http://schemas.openxmlformats.org/spreadsheetml/2006/main" count="125" uniqueCount="82">
  <si>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</si>
  <si>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</si>
  <si>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</si>
  <si>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</si>
  <si>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</si>
  <si>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</si>
  <si>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</si>
  <si>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</si>
  <si>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</si>
  <si>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</si>
  <si>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</si>
  <si>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</si>
  <si>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</si>
  <si>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</si>
  <si>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</si>
  <si>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</si>
  <si>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</si>
  <si>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</si>
  <si>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</si>
  <si>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</si>
  <si>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</si>
  <si>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</si>
  <si>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</si>
  <si>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</si>
  <si>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</si>
  <si>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</si>
  <si>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</si>
  <si>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</si>
  <si>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</si>
  <si>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</si>
  <si>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</si>
  <si>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</si>
  <si>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</si>
  <si>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</si>
  <si>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</si>
  <si>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</si>
  <si>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</si>
  <si>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</si>
  <si>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</si>
  <si>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</si>
  <si>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</si>
  <si>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</si>
  <si>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</si>
  <si>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</si>
  <si>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</si>
  <si>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</si>
  <si>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</si>
  <si>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</si>
  <si>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</si>
  <si>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</si>
  <si>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</si>
  <si>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</si>
  <si>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</si>
  <si>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</si>
  <si>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</si>
  <si>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</si>
  <si>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</si>
  <si>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</si>
  <si>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</si>
  <si>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</si>
  <si>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</si>
  <si>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</si>
  <si>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</si>
  <si>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</si>
  <si>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</si>
  <si>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</si>
  <si>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</si>
  <si>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</si>
  <si>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</si>
  <si>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</si>
  <si>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</si>
  <si>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註1: 本表華僑旅客包含持入境特別簽證之大陸地區、港澳居民，及長期旅居境外之無戶籍國民。</t>
  </si>
  <si>
    <t>107</t>
  </si>
  <si>
    <t>1</t>
  </si>
  <si>
    <t>January</t>
  </si>
  <si>
    <t>3</t>
  </si>
  <si>
    <t>March</t>
  </si>
  <si>
    <t>韓國 Korea,Republic of</t>
  </si>
  <si>
    <t>美國 United States of America</t>
  </si>
  <si>
    <t>英國 United Kingdom</t>
  </si>
  <si>
    <t>俄羅斯 Russian Federation</t>
  </si>
  <si>
    <t>註2: 資料來源：內政部移民署。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</si>
</sst>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view="pageBreakPreview" zoomScaleSheetLayoutView="100" zoomScalePageLayoutView="0" workbookViewId="0" topLeftCell="A28">
      <selection activeCell="I28" sqref="I28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5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107年1至3月來臺旅客人數及成長率－按居住地分
Table 1-3 Visitor Arrivals by Residence,
 January-March,2018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" customFormat="1" ht="24" customHeight="1">
      <c r="A2" s="66" t="s">
        <v>68</v>
      </c>
      <c r="B2" s="66"/>
      <c r="C2" s="66"/>
      <c r="D2" s="67" t="str">
        <f>Sheet1!A1&amp;"年"&amp;Sheet1!A3&amp;"至"&amp;Sheet1!A5&amp;"月 "&amp;MID(Sheet1!A4,1,3)&amp;".-"&amp;MID(Sheet1!A6,1,3)&amp;"., "&amp;Sheet1!A1+1911</f>
        <v>107年1至3月 Jan.-Mar., 2018</v>
      </c>
      <c r="E2" s="67"/>
      <c r="F2" s="67"/>
      <c r="G2" s="67" t="str">
        <f>Sheet1!A1-1&amp;"年"&amp;Sheet1!A3&amp;"至"&amp;Sheet1!A5&amp;"月 "&amp;MID(Sheet1!A4,1,3)&amp;".-"&amp;MID(Sheet1!A6,1,3)&amp;".,"&amp;Sheet1!A1+1911-1</f>
        <v>106年1至3月 Jan.-Mar.,2017</v>
      </c>
      <c r="H2" s="68"/>
      <c r="I2" s="68"/>
      <c r="J2" s="69" t="s">
        <v>69</v>
      </c>
      <c r="K2" s="69"/>
      <c r="L2" s="69"/>
    </row>
    <row r="3" spans="1:12" s="1" customFormat="1" ht="48" customHeight="1">
      <c r="A3" s="66"/>
      <c r="B3" s="66"/>
      <c r="C3" s="66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62" t="s">
        <v>0</v>
      </c>
      <c r="B4" s="60" t="s">
        <v>45</v>
      </c>
      <c r="C4" s="61"/>
      <c r="D4" s="2">
        <f aca="true" t="shared" si="0" ref="D4:D49">E4+F4</f>
        <v>366822</v>
      </c>
      <c r="E4" s="2">
        <v>340689</v>
      </c>
      <c r="F4" s="3">
        <v>26133</v>
      </c>
      <c r="G4" s="2">
        <f aca="true" t="shared" si="1" ref="G4:G49">H4+I4</f>
        <v>342270</v>
      </c>
      <c r="H4" s="2">
        <v>314326</v>
      </c>
      <c r="I4" s="3">
        <v>27944</v>
      </c>
      <c r="J4" s="4">
        <f>IF(G4=0,"-",((D4/G4)-1)*100)</f>
        <v>7.173284249276879</v>
      </c>
      <c r="K4" s="4">
        <f>IF(H4=0,"-",((E4/H4)-1)*100)</f>
        <v>8.387152192309898</v>
      </c>
      <c r="L4" s="4">
        <f>IF(I4=0,"-",((F4/I4)-1)*100)</f>
        <v>-6.480818780417974</v>
      </c>
    </row>
    <row r="5" spans="1:12" s="1" customFormat="1" ht="15" customHeight="1">
      <c r="A5" s="63"/>
      <c r="B5" s="60" t="s">
        <v>46</v>
      </c>
      <c r="C5" s="61"/>
      <c r="D5" s="2">
        <f t="shared" si="0"/>
        <v>700211</v>
      </c>
      <c r="E5" s="2">
        <v>692607</v>
      </c>
      <c r="F5" s="3">
        <v>7604</v>
      </c>
      <c r="G5" s="2">
        <f t="shared" si="1"/>
        <v>659575</v>
      </c>
      <c r="H5" s="2">
        <v>650873</v>
      </c>
      <c r="I5" s="3">
        <v>8702</v>
      </c>
      <c r="J5" s="4">
        <f aca="true" t="shared" si="2" ref="J5:J49">IF(G5=0,"-",((D5/G5)-1)*100)</f>
        <v>6.160936966986319</v>
      </c>
      <c r="K5" s="4">
        <f aca="true" t="shared" si="3" ref="K5:K49">IF(H5=0,"-",((E5/H5)-1)*100)</f>
        <v>6.412003570589042</v>
      </c>
      <c r="L5" s="4">
        <f aca="true" t="shared" si="4" ref="L5:L49">IF(I5=0,"-",((F5/I5)-1)*100)</f>
        <v>-12.617789014019765</v>
      </c>
    </row>
    <row r="6" spans="1:12" s="1" customFormat="1" ht="15" customHeight="1">
      <c r="A6" s="63"/>
      <c r="B6" s="60" t="s">
        <v>6</v>
      </c>
      <c r="C6" s="61"/>
      <c r="D6" s="2">
        <f t="shared" si="0"/>
        <v>492132</v>
      </c>
      <c r="E6" s="2">
        <v>393</v>
      </c>
      <c r="F6" s="3">
        <v>491739</v>
      </c>
      <c r="G6" s="2">
        <f t="shared" si="1"/>
        <v>475335</v>
      </c>
      <c r="H6" s="2">
        <v>385</v>
      </c>
      <c r="I6" s="3">
        <v>474950</v>
      </c>
      <c r="J6" s="4">
        <f t="shared" si="2"/>
        <v>3.5337183249708026</v>
      </c>
      <c r="K6" s="4">
        <f t="shared" si="3"/>
        <v>2.0779220779220786</v>
      </c>
      <c r="L6" s="4">
        <f t="shared" si="4"/>
        <v>3.5348984103589887</v>
      </c>
    </row>
    <row r="7" spans="1:12" s="1" customFormat="1" ht="15" customHeight="1">
      <c r="A7" s="63"/>
      <c r="B7" s="60" t="s">
        <v>77</v>
      </c>
      <c r="C7" s="61"/>
      <c r="D7" s="2">
        <f t="shared" si="0"/>
        <v>300262</v>
      </c>
      <c r="E7" s="2">
        <v>935</v>
      </c>
      <c r="F7" s="3">
        <v>299327</v>
      </c>
      <c r="G7" s="2">
        <f t="shared" si="1"/>
        <v>293826</v>
      </c>
      <c r="H7" s="2">
        <v>827</v>
      </c>
      <c r="I7" s="3">
        <v>292999</v>
      </c>
      <c r="J7" s="4">
        <f t="shared" si="2"/>
        <v>2.190412012551657</v>
      </c>
      <c r="K7" s="4">
        <f t="shared" si="3"/>
        <v>13.059250302297464</v>
      </c>
      <c r="L7" s="4">
        <f t="shared" si="4"/>
        <v>2.1597343335642893</v>
      </c>
    </row>
    <row r="8" spans="1:12" s="1" customFormat="1" ht="15" customHeight="1">
      <c r="A8" s="63"/>
      <c r="B8" s="60" t="s">
        <v>7</v>
      </c>
      <c r="C8" s="61"/>
      <c r="D8" s="2">
        <f t="shared" si="0"/>
        <v>8957</v>
      </c>
      <c r="E8" s="2">
        <v>9</v>
      </c>
      <c r="F8" s="3">
        <v>8948</v>
      </c>
      <c r="G8" s="2">
        <f t="shared" si="1"/>
        <v>8414</v>
      </c>
      <c r="H8" s="2">
        <v>12</v>
      </c>
      <c r="I8" s="3">
        <v>8402</v>
      </c>
      <c r="J8" s="4">
        <f t="shared" si="2"/>
        <v>6.453529831233662</v>
      </c>
      <c r="K8" s="4">
        <f t="shared" si="3"/>
        <v>-25</v>
      </c>
      <c r="L8" s="4">
        <f t="shared" si="4"/>
        <v>6.498452749345396</v>
      </c>
    </row>
    <row r="9" spans="1:12" s="1" customFormat="1" ht="15" customHeight="1">
      <c r="A9" s="63"/>
      <c r="B9" s="60" t="s">
        <v>8</v>
      </c>
      <c r="C9" s="61"/>
      <c r="D9" s="2">
        <f t="shared" si="0"/>
        <v>5188</v>
      </c>
      <c r="E9" s="2">
        <v>18</v>
      </c>
      <c r="F9" s="3">
        <v>5170</v>
      </c>
      <c r="G9" s="2">
        <f t="shared" si="1"/>
        <v>4951</v>
      </c>
      <c r="H9" s="2">
        <v>17</v>
      </c>
      <c r="I9" s="3">
        <v>4934</v>
      </c>
      <c r="J9" s="4">
        <f t="shared" si="2"/>
        <v>4.78691173500303</v>
      </c>
      <c r="K9" s="4">
        <f t="shared" si="3"/>
        <v>5.882352941176472</v>
      </c>
      <c r="L9" s="4">
        <f t="shared" si="4"/>
        <v>4.783137413862981</v>
      </c>
    </row>
    <row r="10" spans="1:12" s="1" customFormat="1" ht="15" customHeight="1">
      <c r="A10" s="63"/>
      <c r="B10" s="72" t="s">
        <v>1</v>
      </c>
      <c r="C10" s="56" t="s">
        <v>37</v>
      </c>
      <c r="D10" s="2">
        <f t="shared" si="0"/>
        <v>127843</v>
      </c>
      <c r="E10" s="2">
        <v>213</v>
      </c>
      <c r="F10" s="3">
        <v>127630</v>
      </c>
      <c r="G10" s="2">
        <f t="shared" si="1"/>
        <v>129044</v>
      </c>
      <c r="H10" s="2">
        <v>213</v>
      </c>
      <c r="I10" s="3">
        <v>128831</v>
      </c>
      <c r="J10" s="4">
        <f t="shared" si="2"/>
        <v>-0.9306903071820471</v>
      </c>
      <c r="K10" s="4">
        <f t="shared" si="3"/>
        <v>0</v>
      </c>
      <c r="L10" s="4">
        <f t="shared" si="4"/>
        <v>-0.9322290442517756</v>
      </c>
    </row>
    <row r="11" spans="1:12" s="1" customFormat="1" ht="15" customHeight="1">
      <c r="A11" s="63"/>
      <c r="B11" s="63"/>
      <c r="C11" s="6" t="s">
        <v>38</v>
      </c>
      <c r="D11" s="2">
        <f t="shared" si="0"/>
        <v>93837</v>
      </c>
      <c r="E11" s="2">
        <v>74</v>
      </c>
      <c r="F11" s="3">
        <v>93763</v>
      </c>
      <c r="G11" s="2">
        <f t="shared" si="1"/>
        <v>92973</v>
      </c>
      <c r="H11" s="2">
        <v>89</v>
      </c>
      <c r="I11" s="3">
        <v>92884</v>
      </c>
      <c r="J11" s="4">
        <f t="shared" si="2"/>
        <v>0.9293020554354436</v>
      </c>
      <c r="K11" s="4">
        <f t="shared" si="3"/>
        <v>-16.85393258426966</v>
      </c>
      <c r="L11" s="4">
        <f t="shared" si="4"/>
        <v>0.9463416734852181</v>
      </c>
    </row>
    <row r="12" spans="1:12" s="1" customFormat="1" ht="15" customHeight="1">
      <c r="A12" s="63"/>
      <c r="B12" s="63"/>
      <c r="C12" s="6" t="s">
        <v>39</v>
      </c>
      <c r="D12" s="2">
        <f t="shared" si="0"/>
        <v>44742</v>
      </c>
      <c r="E12" s="2">
        <v>135</v>
      </c>
      <c r="F12" s="3">
        <v>44607</v>
      </c>
      <c r="G12" s="2">
        <f t="shared" si="1"/>
        <v>42752</v>
      </c>
      <c r="H12" s="2">
        <v>123</v>
      </c>
      <c r="I12" s="3">
        <v>42629</v>
      </c>
      <c r="J12" s="4">
        <f t="shared" si="2"/>
        <v>4.654752994011968</v>
      </c>
      <c r="K12" s="4">
        <f t="shared" si="3"/>
        <v>9.756097560975618</v>
      </c>
      <c r="L12" s="4">
        <f t="shared" si="4"/>
        <v>4.640033779821251</v>
      </c>
    </row>
    <row r="13" spans="1:12" s="1" customFormat="1" ht="15" customHeight="1">
      <c r="A13" s="63"/>
      <c r="B13" s="63"/>
      <c r="C13" s="6" t="s">
        <v>40</v>
      </c>
      <c r="D13" s="2">
        <f t="shared" si="0"/>
        <v>100516</v>
      </c>
      <c r="E13" s="2">
        <v>668</v>
      </c>
      <c r="F13" s="3">
        <v>99848</v>
      </c>
      <c r="G13" s="2">
        <f t="shared" si="1"/>
        <v>58064</v>
      </c>
      <c r="H13" s="2">
        <v>632</v>
      </c>
      <c r="I13" s="3">
        <v>57432</v>
      </c>
      <c r="J13" s="4">
        <f t="shared" si="2"/>
        <v>73.1124276660237</v>
      </c>
      <c r="K13" s="4">
        <f t="shared" si="3"/>
        <v>5.696202531645578</v>
      </c>
      <c r="L13" s="4">
        <f t="shared" si="4"/>
        <v>73.85429725588521</v>
      </c>
    </row>
    <row r="14" spans="1:12" s="1" customFormat="1" ht="15" customHeight="1">
      <c r="A14" s="63"/>
      <c r="B14" s="63"/>
      <c r="C14" s="6" t="s">
        <v>41</v>
      </c>
      <c r="D14" s="2">
        <f t="shared" si="0"/>
        <v>78210</v>
      </c>
      <c r="E14" s="2">
        <v>86</v>
      </c>
      <c r="F14" s="3">
        <v>78124</v>
      </c>
      <c r="G14" s="2">
        <f t="shared" si="1"/>
        <v>70068</v>
      </c>
      <c r="H14" s="2">
        <v>117</v>
      </c>
      <c r="I14" s="3">
        <v>69951</v>
      </c>
      <c r="J14" s="4">
        <f t="shared" si="2"/>
        <v>11.620140435005988</v>
      </c>
      <c r="K14" s="4">
        <f t="shared" si="3"/>
        <v>-26.49572649572649</v>
      </c>
      <c r="L14" s="4">
        <f t="shared" si="4"/>
        <v>11.683893010821865</v>
      </c>
    </row>
    <row r="15" spans="1:12" s="1" customFormat="1" ht="15" customHeight="1">
      <c r="A15" s="63"/>
      <c r="B15" s="63"/>
      <c r="C15" s="6" t="s">
        <v>63</v>
      </c>
      <c r="D15" s="2">
        <f t="shared" si="0"/>
        <v>112914</v>
      </c>
      <c r="E15" s="2">
        <v>933</v>
      </c>
      <c r="F15" s="3">
        <v>111981</v>
      </c>
      <c r="G15" s="2">
        <f t="shared" si="1"/>
        <v>81136</v>
      </c>
      <c r="H15" s="2">
        <v>970</v>
      </c>
      <c r="I15" s="3">
        <v>80166</v>
      </c>
      <c r="J15" s="4">
        <f t="shared" si="2"/>
        <v>39.1663380003944</v>
      </c>
      <c r="K15" s="4">
        <f t="shared" si="3"/>
        <v>-3.814432989690719</v>
      </c>
      <c r="L15" s="4">
        <f t="shared" si="4"/>
        <v>39.686400718509084</v>
      </c>
    </row>
    <row r="16" spans="1:12" s="1" customFormat="1" ht="15" customHeight="1">
      <c r="A16" s="63"/>
      <c r="B16" s="63"/>
      <c r="C16" s="6" t="s">
        <v>42</v>
      </c>
      <c r="D16" s="2">
        <f t="shared" si="0"/>
        <v>8128</v>
      </c>
      <c r="E16" s="2">
        <v>78</v>
      </c>
      <c r="F16" s="3">
        <v>8050</v>
      </c>
      <c r="G16" s="2">
        <f t="shared" si="1"/>
        <v>4264</v>
      </c>
      <c r="H16" s="2">
        <v>72</v>
      </c>
      <c r="I16" s="3">
        <v>4192</v>
      </c>
      <c r="J16" s="4">
        <f t="shared" si="2"/>
        <v>90.61913696060037</v>
      </c>
      <c r="K16" s="4">
        <f t="shared" si="3"/>
        <v>8.333333333333325</v>
      </c>
      <c r="L16" s="4">
        <f t="shared" si="4"/>
        <v>92.03244274809161</v>
      </c>
    </row>
    <row r="17" spans="1:12" s="1" customFormat="1" ht="15" customHeight="1">
      <c r="A17" s="63"/>
      <c r="B17" s="64"/>
      <c r="C17" s="6" t="s">
        <v>43</v>
      </c>
      <c r="D17" s="2">
        <f t="shared" si="0"/>
        <v>566190</v>
      </c>
      <c r="E17" s="2">
        <v>2187</v>
      </c>
      <c r="F17" s="3">
        <v>564003</v>
      </c>
      <c r="G17" s="2">
        <f t="shared" si="1"/>
        <v>478301</v>
      </c>
      <c r="H17" s="2">
        <v>2216</v>
      </c>
      <c r="I17" s="3">
        <v>476085</v>
      </c>
      <c r="J17" s="4">
        <f t="shared" si="2"/>
        <v>18.37524905864718</v>
      </c>
      <c r="K17" s="4">
        <f t="shared" si="3"/>
        <v>-1.3086642599277942</v>
      </c>
      <c r="L17" s="4">
        <f t="shared" si="4"/>
        <v>18.466870411796222</v>
      </c>
    </row>
    <row r="18" spans="1:12" s="1" customFormat="1" ht="15" customHeight="1">
      <c r="A18" s="63"/>
      <c r="B18" s="60" t="s">
        <v>9</v>
      </c>
      <c r="C18" s="61"/>
      <c r="D18" s="2">
        <f t="shared" si="0"/>
        <v>3388</v>
      </c>
      <c r="E18" s="2">
        <v>14</v>
      </c>
      <c r="F18" s="3">
        <v>3374</v>
      </c>
      <c r="G18" s="2">
        <f t="shared" si="1"/>
        <v>2773</v>
      </c>
      <c r="H18" s="2">
        <v>15</v>
      </c>
      <c r="I18" s="3">
        <v>2758</v>
      </c>
      <c r="J18" s="4">
        <f t="shared" si="2"/>
        <v>22.178146411828337</v>
      </c>
      <c r="K18" s="4">
        <f t="shared" si="3"/>
        <v>-6.666666666666665</v>
      </c>
      <c r="L18" s="4">
        <f t="shared" si="4"/>
        <v>22.33502538071066</v>
      </c>
    </row>
    <row r="19" spans="1:12" s="1" customFormat="1" ht="15" customHeight="1">
      <c r="A19" s="64"/>
      <c r="B19" s="60" t="s">
        <v>10</v>
      </c>
      <c r="C19" s="61"/>
      <c r="D19" s="2">
        <f t="shared" si="0"/>
        <v>2443150</v>
      </c>
      <c r="E19" s="2">
        <v>1036852</v>
      </c>
      <c r="F19" s="3">
        <v>1406298</v>
      </c>
      <c r="G19" s="2">
        <f t="shared" si="1"/>
        <v>2265445</v>
      </c>
      <c r="H19" s="2">
        <v>968671</v>
      </c>
      <c r="I19" s="3">
        <v>1296774</v>
      </c>
      <c r="J19" s="4">
        <f t="shared" si="2"/>
        <v>7.844154239012635</v>
      </c>
      <c r="K19" s="4">
        <f t="shared" si="3"/>
        <v>7.038612697190283</v>
      </c>
      <c r="L19" s="4">
        <f t="shared" si="4"/>
        <v>8.445881857594317</v>
      </c>
    </row>
    <row r="20" spans="1:12" s="1" customFormat="1" ht="15" customHeight="1">
      <c r="A20" s="62" t="s">
        <v>2</v>
      </c>
      <c r="B20" s="60" t="s">
        <v>11</v>
      </c>
      <c r="C20" s="61"/>
      <c r="D20" s="2">
        <f t="shared" si="0"/>
        <v>34289</v>
      </c>
      <c r="E20" s="2">
        <v>94</v>
      </c>
      <c r="F20" s="3">
        <v>34195</v>
      </c>
      <c r="G20" s="2">
        <f t="shared" si="1"/>
        <v>27494</v>
      </c>
      <c r="H20" s="2">
        <v>79</v>
      </c>
      <c r="I20" s="3">
        <v>27415</v>
      </c>
      <c r="J20" s="4">
        <f t="shared" si="2"/>
        <v>24.714483159962164</v>
      </c>
      <c r="K20" s="4">
        <f t="shared" si="3"/>
        <v>18.98734177215189</v>
      </c>
      <c r="L20" s="4">
        <f t="shared" si="4"/>
        <v>24.730986686120726</v>
      </c>
    </row>
    <row r="21" spans="1:12" s="1" customFormat="1" ht="15" customHeight="1">
      <c r="A21" s="63"/>
      <c r="B21" s="60" t="s">
        <v>78</v>
      </c>
      <c r="C21" s="61"/>
      <c r="D21" s="2">
        <f t="shared" si="0"/>
        <v>135606</v>
      </c>
      <c r="E21" s="2">
        <v>955</v>
      </c>
      <c r="F21" s="3">
        <v>134651</v>
      </c>
      <c r="G21" s="2">
        <f t="shared" si="1"/>
        <v>129685</v>
      </c>
      <c r="H21" s="2">
        <v>917</v>
      </c>
      <c r="I21" s="3">
        <v>128768</v>
      </c>
      <c r="J21" s="4">
        <f t="shared" si="2"/>
        <v>4.565678374522886</v>
      </c>
      <c r="K21" s="4">
        <f t="shared" si="3"/>
        <v>4.143947655398028</v>
      </c>
      <c r="L21" s="4">
        <f t="shared" si="4"/>
        <v>4.568681660039764</v>
      </c>
    </row>
    <row r="22" spans="1:12" s="1" customFormat="1" ht="15" customHeight="1">
      <c r="A22" s="63"/>
      <c r="B22" s="60" t="s">
        <v>12</v>
      </c>
      <c r="C22" s="61"/>
      <c r="D22" s="2">
        <f t="shared" si="0"/>
        <v>1027</v>
      </c>
      <c r="E22" s="2">
        <v>1</v>
      </c>
      <c r="F22" s="3">
        <v>1026</v>
      </c>
      <c r="G22" s="2">
        <f t="shared" si="1"/>
        <v>855</v>
      </c>
      <c r="H22" s="2">
        <v>0</v>
      </c>
      <c r="I22" s="3">
        <v>855</v>
      </c>
      <c r="J22" s="4">
        <f t="shared" si="2"/>
        <v>20.11695906432749</v>
      </c>
      <c r="K22" s="4" t="str">
        <f t="shared" si="3"/>
        <v>-</v>
      </c>
      <c r="L22" s="4">
        <f t="shared" si="4"/>
        <v>19.999999999999996</v>
      </c>
    </row>
    <row r="23" spans="1:12" s="1" customFormat="1" ht="15" customHeight="1">
      <c r="A23" s="63"/>
      <c r="B23" s="60" t="s">
        <v>13</v>
      </c>
      <c r="C23" s="61"/>
      <c r="D23" s="2">
        <f t="shared" si="0"/>
        <v>1162</v>
      </c>
      <c r="E23" s="2">
        <v>102</v>
      </c>
      <c r="F23" s="3">
        <v>1060</v>
      </c>
      <c r="G23" s="2">
        <f t="shared" si="1"/>
        <v>1182</v>
      </c>
      <c r="H23" s="2">
        <v>99</v>
      </c>
      <c r="I23" s="3">
        <v>1083</v>
      </c>
      <c r="J23" s="4">
        <f t="shared" si="2"/>
        <v>-1.6920473773265665</v>
      </c>
      <c r="K23" s="4">
        <f t="shared" si="3"/>
        <v>3.0303030303030276</v>
      </c>
      <c r="L23" s="4">
        <f t="shared" si="4"/>
        <v>-2.123730378578026</v>
      </c>
    </row>
    <row r="24" spans="1:12" s="1" customFormat="1" ht="15" customHeight="1">
      <c r="A24" s="63"/>
      <c r="B24" s="60" t="s">
        <v>14</v>
      </c>
      <c r="C24" s="61"/>
      <c r="D24" s="2">
        <f t="shared" si="0"/>
        <v>406</v>
      </c>
      <c r="E24" s="2">
        <v>50</v>
      </c>
      <c r="F24" s="3">
        <v>356</v>
      </c>
      <c r="G24" s="2">
        <f t="shared" si="1"/>
        <v>371</v>
      </c>
      <c r="H24" s="2">
        <v>46</v>
      </c>
      <c r="I24" s="3">
        <v>325</v>
      </c>
      <c r="J24" s="4">
        <f t="shared" si="2"/>
        <v>9.433962264150942</v>
      </c>
      <c r="K24" s="4">
        <f t="shared" si="3"/>
        <v>8.695652173913038</v>
      </c>
      <c r="L24" s="4">
        <f t="shared" si="4"/>
        <v>9.53846153846154</v>
      </c>
    </row>
    <row r="25" spans="1:12" s="1" customFormat="1" ht="15" customHeight="1">
      <c r="A25" s="63"/>
      <c r="B25" s="60" t="s">
        <v>15</v>
      </c>
      <c r="C25" s="61"/>
      <c r="D25" s="2">
        <f t="shared" si="0"/>
        <v>3169</v>
      </c>
      <c r="E25" s="2">
        <v>83</v>
      </c>
      <c r="F25" s="3">
        <v>3086</v>
      </c>
      <c r="G25" s="2">
        <f t="shared" si="1"/>
        <v>2908</v>
      </c>
      <c r="H25" s="2">
        <v>67</v>
      </c>
      <c r="I25" s="3">
        <v>2841</v>
      </c>
      <c r="J25" s="4">
        <f t="shared" si="2"/>
        <v>8.975240715268228</v>
      </c>
      <c r="K25" s="4">
        <f t="shared" si="3"/>
        <v>23.880597014925375</v>
      </c>
      <c r="L25" s="4">
        <f t="shared" si="4"/>
        <v>8.623724040830695</v>
      </c>
    </row>
    <row r="26" spans="1:12" s="1" customFormat="1" ht="15" customHeight="1">
      <c r="A26" s="64"/>
      <c r="B26" s="60" t="s">
        <v>16</v>
      </c>
      <c r="C26" s="61"/>
      <c r="D26" s="2">
        <f t="shared" si="0"/>
        <v>175659</v>
      </c>
      <c r="E26" s="2">
        <v>1285</v>
      </c>
      <c r="F26" s="3">
        <v>174374</v>
      </c>
      <c r="G26" s="2">
        <f t="shared" si="1"/>
        <v>162495</v>
      </c>
      <c r="H26" s="2">
        <v>1208</v>
      </c>
      <c r="I26" s="3">
        <v>161287</v>
      </c>
      <c r="J26" s="4">
        <f t="shared" si="2"/>
        <v>8.101172343764418</v>
      </c>
      <c r="K26" s="4">
        <f t="shared" si="3"/>
        <v>6.37417218543046</v>
      </c>
      <c r="L26" s="4">
        <f t="shared" si="4"/>
        <v>8.114107150607296</v>
      </c>
    </row>
    <row r="27" spans="1:12" s="1" customFormat="1" ht="15" customHeight="1">
      <c r="A27" s="62" t="s">
        <v>3</v>
      </c>
      <c r="B27" s="60" t="s">
        <v>17</v>
      </c>
      <c r="C27" s="61"/>
      <c r="D27" s="2">
        <f t="shared" si="0"/>
        <v>1784</v>
      </c>
      <c r="E27" s="2">
        <v>0</v>
      </c>
      <c r="F27" s="3">
        <v>1784</v>
      </c>
      <c r="G27" s="2">
        <f t="shared" si="1"/>
        <v>1708</v>
      </c>
      <c r="H27" s="2">
        <v>1</v>
      </c>
      <c r="I27" s="3">
        <v>1707</v>
      </c>
      <c r="J27" s="4">
        <f t="shared" si="2"/>
        <v>4.449648711943799</v>
      </c>
      <c r="K27" s="4">
        <f t="shared" si="3"/>
        <v>-100</v>
      </c>
      <c r="L27" s="4">
        <f t="shared" si="4"/>
        <v>4.510837727006445</v>
      </c>
    </row>
    <row r="28" spans="1:12" s="1" customFormat="1" ht="15" customHeight="1">
      <c r="A28" s="63"/>
      <c r="B28" s="60" t="s">
        <v>18</v>
      </c>
      <c r="C28" s="61"/>
      <c r="D28" s="2">
        <f t="shared" si="0"/>
        <v>11422</v>
      </c>
      <c r="E28" s="2">
        <v>18</v>
      </c>
      <c r="F28" s="3">
        <v>11404</v>
      </c>
      <c r="G28" s="2">
        <f t="shared" si="1"/>
        <v>11104</v>
      </c>
      <c r="H28" s="2">
        <v>18</v>
      </c>
      <c r="I28" s="3">
        <v>11086</v>
      </c>
      <c r="J28" s="4">
        <f t="shared" si="2"/>
        <v>2.8638328530259383</v>
      </c>
      <c r="K28" s="4">
        <f t="shared" si="3"/>
        <v>0</v>
      </c>
      <c r="L28" s="4">
        <f t="shared" si="4"/>
        <v>2.868482771062597</v>
      </c>
    </row>
    <row r="29" spans="1:12" s="1" customFormat="1" ht="15" customHeight="1">
      <c r="A29" s="63"/>
      <c r="B29" s="60" t="s">
        <v>19</v>
      </c>
      <c r="C29" s="61"/>
      <c r="D29" s="2">
        <f t="shared" si="0"/>
        <v>16305</v>
      </c>
      <c r="E29" s="2">
        <v>34</v>
      </c>
      <c r="F29" s="3">
        <v>16271</v>
      </c>
      <c r="G29" s="2">
        <f t="shared" si="1"/>
        <v>18397</v>
      </c>
      <c r="H29" s="2">
        <v>31</v>
      </c>
      <c r="I29" s="3">
        <v>18366</v>
      </c>
      <c r="J29" s="4">
        <f t="shared" si="2"/>
        <v>-11.371419253139104</v>
      </c>
      <c r="K29" s="4">
        <f t="shared" si="3"/>
        <v>9.677419354838701</v>
      </c>
      <c r="L29" s="4">
        <f t="shared" si="4"/>
        <v>-11.406947620603292</v>
      </c>
    </row>
    <row r="30" spans="1:12" s="1" customFormat="1" ht="15" customHeight="1">
      <c r="A30" s="63"/>
      <c r="B30" s="60" t="s">
        <v>20</v>
      </c>
      <c r="C30" s="61"/>
      <c r="D30" s="2">
        <f t="shared" si="0"/>
        <v>4634</v>
      </c>
      <c r="E30" s="2">
        <v>5</v>
      </c>
      <c r="F30" s="3">
        <v>4629</v>
      </c>
      <c r="G30" s="2">
        <f t="shared" si="1"/>
        <v>4531</v>
      </c>
      <c r="H30" s="2">
        <v>3</v>
      </c>
      <c r="I30" s="3">
        <v>4528</v>
      </c>
      <c r="J30" s="4">
        <f t="shared" si="2"/>
        <v>2.2732288677995927</v>
      </c>
      <c r="K30" s="4">
        <f t="shared" si="3"/>
        <v>66.66666666666667</v>
      </c>
      <c r="L30" s="4">
        <f t="shared" si="4"/>
        <v>2.2305653710247286</v>
      </c>
    </row>
    <row r="31" spans="1:12" s="1" customFormat="1" ht="15" customHeight="1">
      <c r="A31" s="63"/>
      <c r="B31" s="60" t="s">
        <v>21</v>
      </c>
      <c r="C31" s="61"/>
      <c r="D31" s="2">
        <f t="shared" si="0"/>
        <v>5599</v>
      </c>
      <c r="E31" s="2">
        <v>7</v>
      </c>
      <c r="F31" s="3">
        <v>5592</v>
      </c>
      <c r="G31" s="2">
        <f t="shared" si="1"/>
        <v>6134</v>
      </c>
      <c r="H31" s="2">
        <v>6</v>
      </c>
      <c r="I31" s="3">
        <v>6128</v>
      </c>
      <c r="J31" s="4">
        <f t="shared" si="2"/>
        <v>-8.721878056732969</v>
      </c>
      <c r="K31" s="4">
        <f t="shared" si="3"/>
        <v>16.666666666666675</v>
      </c>
      <c r="L31" s="4">
        <f t="shared" si="4"/>
        <v>-8.746736292428203</v>
      </c>
    </row>
    <row r="32" spans="1:12" s="1" customFormat="1" ht="15" customHeight="1">
      <c r="A32" s="63"/>
      <c r="B32" s="60" t="s">
        <v>44</v>
      </c>
      <c r="C32" s="61"/>
      <c r="D32" s="2">
        <f t="shared" si="0"/>
        <v>2504</v>
      </c>
      <c r="E32" s="2">
        <v>16</v>
      </c>
      <c r="F32" s="3">
        <v>2488</v>
      </c>
      <c r="G32" s="2">
        <f t="shared" si="1"/>
        <v>2834</v>
      </c>
      <c r="H32" s="2">
        <v>14</v>
      </c>
      <c r="I32" s="3">
        <v>2820</v>
      </c>
      <c r="J32" s="4">
        <f t="shared" si="2"/>
        <v>-11.644318983768521</v>
      </c>
      <c r="K32" s="4">
        <f t="shared" si="3"/>
        <v>14.28571428571428</v>
      </c>
      <c r="L32" s="4">
        <f t="shared" si="4"/>
        <v>-11.773049645390065</v>
      </c>
    </row>
    <row r="33" spans="1:12" s="1" customFormat="1" ht="15" customHeight="1">
      <c r="A33" s="63"/>
      <c r="B33" s="60" t="s">
        <v>22</v>
      </c>
      <c r="C33" s="61"/>
      <c r="D33" s="2">
        <f t="shared" si="0"/>
        <v>2788</v>
      </c>
      <c r="E33" s="2">
        <v>10</v>
      </c>
      <c r="F33" s="3">
        <v>2778</v>
      </c>
      <c r="G33" s="2">
        <f t="shared" si="1"/>
        <v>2722</v>
      </c>
      <c r="H33" s="2">
        <v>14</v>
      </c>
      <c r="I33" s="3">
        <v>2708</v>
      </c>
      <c r="J33" s="4">
        <f t="shared" si="2"/>
        <v>2.424687729610575</v>
      </c>
      <c r="K33" s="4">
        <f t="shared" si="3"/>
        <v>-28.57142857142857</v>
      </c>
      <c r="L33" s="4">
        <f t="shared" si="4"/>
        <v>2.584933530280642</v>
      </c>
    </row>
    <row r="34" spans="1:12" s="1" customFormat="1" ht="15" customHeight="1">
      <c r="A34" s="63"/>
      <c r="B34" s="60" t="s">
        <v>79</v>
      </c>
      <c r="C34" s="61"/>
      <c r="D34" s="2">
        <f t="shared" si="0"/>
        <v>17783</v>
      </c>
      <c r="E34" s="2">
        <v>31</v>
      </c>
      <c r="F34" s="3">
        <v>17752</v>
      </c>
      <c r="G34" s="2">
        <f t="shared" si="1"/>
        <v>15672</v>
      </c>
      <c r="H34" s="2">
        <v>16</v>
      </c>
      <c r="I34" s="3">
        <v>15656</v>
      </c>
      <c r="J34" s="4">
        <f t="shared" si="2"/>
        <v>13.469882593159777</v>
      </c>
      <c r="K34" s="4">
        <f t="shared" si="3"/>
        <v>93.75</v>
      </c>
      <c r="L34" s="4">
        <f t="shared" si="4"/>
        <v>13.38783852835974</v>
      </c>
    </row>
    <row r="35" spans="1:12" s="1" customFormat="1" ht="15" customHeight="1">
      <c r="A35" s="63"/>
      <c r="B35" s="60" t="s">
        <v>23</v>
      </c>
      <c r="C35" s="61"/>
      <c r="D35" s="2">
        <f t="shared" si="0"/>
        <v>2207</v>
      </c>
      <c r="E35" s="2">
        <v>3</v>
      </c>
      <c r="F35" s="3">
        <v>2204</v>
      </c>
      <c r="G35" s="2">
        <f t="shared" si="1"/>
        <v>1921</v>
      </c>
      <c r="H35" s="2">
        <v>3</v>
      </c>
      <c r="I35" s="3">
        <v>1918</v>
      </c>
      <c r="J35" s="4">
        <f t="shared" si="2"/>
        <v>14.888079125455489</v>
      </c>
      <c r="K35" s="4">
        <f t="shared" si="3"/>
        <v>0</v>
      </c>
      <c r="L35" s="4">
        <f t="shared" si="4"/>
        <v>14.911366006256511</v>
      </c>
    </row>
    <row r="36" spans="1:12" s="1" customFormat="1" ht="15" customHeight="1">
      <c r="A36" s="63"/>
      <c r="B36" s="60" t="s">
        <v>24</v>
      </c>
      <c r="C36" s="61"/>
      <c r="D36" s="2">
        <f t="shared" si="0"/>
        <v>422</v>
      </c>
      <c r="E36" s="2">
        <v>0</v>
      </c>
      <c r="F36" s="3">
        <v>422</v>
      </c>
      <c r="G36" s="2">
        <f t="shared" si="1"/>
        <v>450</v>
      </c>
      <c r="H36" s="2">
        <v>0</v>
      </c>
      <c r="I36" s="3">
        <v>450</v>
      </c>
      <c r="J36" s="4">
        <f t="shared" si="2"/>
        <v>-6.222222222222218</v>
      </c>
      <c r="K36" s="4" t="str">
        <f t="shared" si="3"/>
        <v>-</v>
      </c>
      <c r="L36" s="4">
        <f t="shared" si="4"/>
        <v>-6.222222222222218</v>
      </c>
    </row>
    <row r="37" spans="1:12" s="1" customFormat="1" ht="15" customHeight="1">
      <c r="A37" s="63"/>
      <c r="B37" s="60" t="s">
        <v>25</v>
      </c>
      <c r="C37" s="61"/>
      <c r="D37" s="2">
        <f t="shared" si="0"/>
        <v>2320</v>
      </c>
      <c r="E37" s="2">
        <v>3</v>
      </c>
      <c r="F37" s="3">
        <v>2317</v>
      </c>
      <c r="G37" s="2">
        <f t="shared" si="1"/>
        <v>2344</v>
      </c>
      <c r="H37" s="2">
        <v>2</v>
      </c>
      <c r="I37" s="3">
        <v>2342</v>
      </c>
      <c r="J37" s="4">
        <f t="shared" si="2"/>
        <v>-1.0238907849829393</v>
      </c>
      <c r="K37" s="4">
        <f t="shared" si="3"/>
        <v>50</v>
      </c>
      <c r="L37" s="4">
        <f t="shared" si="4"/>
        <v>-1.0674637062339842</v>
      </c>
    </row>
    <row r="38" spans="1:12" s="1" customFormat="1" ht="15" customHeight="1">
      <c r="A38" s="63"/>
      <c r="B38" s="60" t="s">
        <v>80</v>
      </c>
      <c r="C38" s="61"/>
      <c r="D38" s="2">
        <f t="shared" si="0"/>
        <v>2068</v>
      </c>
      <c r="E38" s="2">
        <v>3</v>
      </c>
      <c r="F38" s="3">
        <v>2065</v>
      </c>
      <c r="G38" s="2">
        <f t="shared" si="1"/>
        <v>1961</v>
      </c>
      <c r="H38" s="2">
        <v>0</v>
      </c>
      <c r="I38" s="3">
        <v>1961</v>
      </c>
      <c r="J38" s="4">
        <f t="shared" si="2"/>
        <v>5.4563997960224375</v>
      </c>
      <c r="K38" s="4" t="str">
        <f t="shared" si="3"/>
        <v>-</v>
      </c>
      <c r="L38" s="4">
        <f t="shared" si="4"/>
        <v>5.303416624171331</v>
      </c>
    </row>
    <row r="39" spans="1:12" s="1" customFormat="1" ht="15" customHeight="1">
      <c r="A39" s="63"/>
      <c r="B39" s="60" t="s">
        <v>26</v>
      </c>
      <c r="C39" s="61"/>
      <c r="D39" s="2">
        <f t="shared" si="0"/>
        <v>12675</v>
      </c>
      <c r="E39" s="2">
        <v>18</v>
      </c>
      <c r="F39" s="3">
        <v>12657</v>
      </c>
      <c r="G39" s="2">
        <f t="shared" si="1"/>
        <v>12013</v>
      </c>
      <c r="H39" s="2">
        <v>10</v>
      </c>
      <c r="I39" s="3">
        <v>12003</v>
      </c>
      <c r="J39" s="4">
        <f t="shared" si="2"/>
        <v>5.510696745192711</v>
      </c>
      <c r="K39" s="4">
        <f t="shared" si="3"/>
        <v>80</v>
      </c>
      <c r="L39" s="4">
        <f t="shared" si="4"/>
        <v>5.4486378405398606</v>
      </c>
    </row>
    <row r="40" spans="1:12" s="1" customFormat="1" ht="15" customHeight="1">
      <c r="A40" s="64"/>
      <c r="B40" s="60" t="s">
        <v>27</v>
      </c>
      <c r="C40" s="61"/>
      <c r="D40" s="2">
        <f t="shared" si="0"/>
        <v>82511</v>
      </c>
      <c r="E40" s="2">
        <v>148</v>
      </c>
      <c r="F40" s="3">
        <v>82363</v>
      </c>
      <c r="G40" s="2">
        <f t="shared" si="1"/>
        <v>81791</v>
      </c>
      <c r="H40" s="2">
        <v>118</v>
      </c>
      <c r="I40" s="3">
        <v>81673</v>
      </c>
      <c r="J40" s="4">
        <f t="shared" si="2"/>
        <v>0.880292452714837</v>
      </c>
      <c r="K40" s="4">
        <f t="shared" si="3"/>
        <v>25.423728813559322</v>
      </c>
      <c r="L40" s="4">
        <f t="shared" si="4"/>
        <v>0.844832441565746</v>
      </c>
    </row>
    <row r="41" spans="1:12" s="1" customFormat="1" ht="15" customHeight="1">
      <c r="A41" s="62" t="s">
        <v>4</v>
      </c>
      <c r="B41" s="60" t="s">
        <v>28</v>
      </c>
      <c r="C41" s="61"/>
      <c r="D41" s="2">
        <f t="shared" si="0"/>
        <v>25797</v>
      </c>
      <c r="E41" s="2">
        <v>80</v>
      </c>
      <c r="F41" s="3">
        <v>25717</v>
      </c>
      <c r="G41" s="2">
        <f t="shared" si="1"/>
        <v>21699</v>
      </c>
      <c r="H41" s="2">
        <v>99</v>
      </c>
      <c r="I41" s="3">
        <v>21600</v>
      </c>
      <c r="J41" s="4">
        <f t="shared" si="2"/>
        <v>18.88566293377576</v>
      </c>
      <c r="K41" s="4">
        <f t="shared" si="3"/>
        <v>-19.191919191919194</v>
      </c>
      <c r="L41" s="4">
        <f t="shared" si="4"/>
        <v>19.060185185185176</v>
      </c>
    </row>
    <row r="42" spans="1:12" s="1" customFormat="1" ht="15" customHeight="1">
      <c r="A42" s="63"/>
      <c r="B42" s="60" t="s">
        <v>29</v>
      </c>
      <c r="C42" s="61"/>
      <c r="D42" s="2">
        <f t="shared" si="0"/>
        <v>3643</v>
      </c>
      <c r="E42" s="2">
        <v>11</v>
      </c>
      <c r="F42" s="3">
        <v>3632</v>
      </c>
      <c r="G42" s="2">
        <f t="shared" si="1"/>
        <v>3630</v>
      </c>
      <c r="H42" s="2">
        <v>12</v>
      </c>
      <c r="I42" s="3">
        <v>3618</v>
      </c>
      <c r="J42" s="4">
        <f t="shared" si="2"/>
        <v>0.3581267217630746</v>
      </c>
      <c r="K42" s="4">
        <f t="shared" si="3"/>
        <v>-8.333333333333337</v>
      </c>
      <c r="L42" s="4">
        <f t="shared" si="4"/>
        <v>0.3869541182974112</v>
      </c>
    </row>
    <row r="43" spans="1:12" s="1" customFormat="1" ht="15" customHeight="1">
      <c r="A43" s="63"/>
      <c r="B43" s="60" t="s">
        <v>30</v>
      </c>
      <c r="C43" s="61"/>
      <c r="D43" s="2">
        <f t="shared" si="0"/>
        <v>782</v>
      </c>
      <c r="E43" s="2">
        <v>8</v>
      </c>
      <c r="F43" s="3">
        <v>774</v>
      </c>
      <c r="G43" s="2">
        <f t="shared" si="1"/>
        <v>802</v>
      </c>
      <c r="H43" s="2">
        <v>6</v>
      </c>
      <c r="I43" s="3">
        <v>796</v>
      </c>
      <c r="J43" s="4">
        <f t="shared" si="2"/>
        <v>-2.493765586034913</v>
      </c>
      <c r="K43" s="4">
        <f t="shared" si="3"/>
        <v>33.33333333333333</v>
      </c>
      <c r="L43" s="4">
        <f t="shared" si="4"/>
        <v>-2.7638190954773822</v>
      </c>
    </row>
    <row r="44" spans="1:12" s="1" customFormat="1" ht="15" customHeight="1">
      <c r="A44" s="64"/>
      <c r="B44" s="60" t="s">
        <v>31</v>
      </c>
      <c r="C44" s="61"/>
      <c r="D44" s="2">
        <f t="shared" si="0"/>
        <v>30222</v>
      </c>
      <c r="E44" s="2">
        <v>99</v>
      </c>
      <c r="F44" s="3">
        <v>30123</v>
      </c>
      <c r="G44" s="2">
        <f t="shared" si="1"/>
        <v>26131</v>
      </c>
      <c r="H44" s="2">
        <v>117</v>
      </c>
      <c r="I44" s="3">
        <v>26014</v>
      </c>
      <c r="J44" s="4">
        <f t="shared" si="2"/>
        <v>15.655734568137468</v>
      </c>
      <c r="K44" s="4">
        <f t="shared" si="3"/>
        <v>-15.384615384615385</v>
      </c>
      <c r="L44" s="4">
        <f t="shared" si="4"/>
        <v>15.795340970246796</v>
      </c>
    </row>
    <row r="45" spans="1:12" s="1" customFormat="1" ht="24.75" customHeight="1">
      <c r="A45" s="62" t="s">
        <v>5</v>
      </c>
      <c r="B45" s="60" t="s">
        <v>32</v>
      </c>
      <c r="C45" s="61"/>
      <c r="D45" s="2">
        <f t="shared" si="0"/>
        <v>1459</v>
      </c>
      <c r="E45" s="2">
        <v>31</v>
      </c>
      <c r="F45" s="3">
        <v>1428</v>
      </c>
      <c r="G45" s="2">
        <f t="shared" si="1"/>
        <v>1501</v>
      </c>
      <c r="H45" s="2">
        <v>18</v>
      </c>
      <c r="I45" s="3">
        <v>1483</v>
      </c>
      <c r="J45" s="4">
        <f t="shared" si="2"/>
        <v>-2.7981345769486965</v>
      </c>
      <c r="K45" s="4">
        <f t="shared" si="3"/>
        <v>72.22222222222223</v>
      </c>
      <c r="L45" s="4">
        <f t="shared" si="4"/>
        <v>-3.708698583951453</v>
      </c>
    </row>
    <row r="46" spans="1:12" s="1" customFormat="1" ht="24.75" customHeight="1">
      <c r="A46" s="63"/>
      <c r="B46" s="60" t="s">
        <v>33</v>
      </c>
      <c r="C46" s="61"/>
      <c r="D46" s="2">
        <f t="shared" si="0"/>
        <v>1325</v>
      </c>
      <c r="E46" s="2">
        <v>14</v>
      </c>
      <c r="F46" s="3">
        <v>1311</v>
      </c>
      <c r="G46" s="2">
        <f t="shared" si="1"/>
        <v>1254</v>
      </c>
      <c r="H46" s="2">
        <v>4</v>
      </c>
      <c r="I46" s="3">
        <v>1250</v>
      </c>
      <c r="J46" s="4">
        <f t="shared" si="2"/>
        <v>5.661881977671457</v>
      </c>
      <c r="K46" s="4">
        <f t="shared" si="3"/>
        <v>250</v>
      </c>
      <c r="L46" s="4">
        <f t="shared" si="4"/>
        <v>4.8799999999999955</v>
      </c>
    </row>
    <row r="47" spans="1:12" s="1" customFormat="1" ht="19.5" customHeight="1">
      <c r="A47" s="64"/>
      <c r="B47" s="74" t="s">
        <v>34</v>
      </c>
      <c r="C47" s="71"/>
      <c r="D47" s="2">
        <f t="shared" si="0"/>
        <v>2784</v>
      </c>
      <c r="E47" s="2">
        <v>45</v>
      </c>
      <c r="F47" s="3">
        <v>2739</v>
      </c>
      <c r="G47" s="2">
        <f t="shared" si="1"/>
        <v>2755</v>
      </c>
      <c r="H47" s="2">
        <v>22</v>
      </c>
      <c r="I47" s="3">
        <v>2733</v>
      </c>
      <c r="J47" s="4">
        <f t="shared" si="2"/>
        <v>1.0526315789473717</v>
      </c>
      <c r="K47" s="4">
        <f t="shared" si="3"/>
        <v>104.54545454545455</v>
      </c>
      <c r="L47" s="4">
        <f t="shared" si="4"/>
        <v>0.2195389681668436</v>
      </c>
    </row>
    <row r="48" spans="1:12" s="1" customFormat="1" ht="15" customHeight="1">
      <c r="A48" s="5"/>
      <c r="B48" s="70" t="s">
        <v>35</v>
      </c>
      <c r="C48" s="71"/>
      <c r="D48" s="2">
        <f t="shared" si="0"/>
        <v>2385</v>
      </c>
      <c r="E48" s="2">
        <v>201</v>
      </c>
      <c r="F48" s="7">
        <v>2184</v>
      </c>
      <c r="G48" s="8">
        <f t="shared" si="1"/>
        <v>340</v>
      </c>
      <c r="H48" s="8">
        <v>163</v>
      </c>
      <c r="I48" s="7">
        <v>177</v>
      </c>
      <c r="J48" s="9">
        <f t="shared" si="2"/>
        <v>601.4705882352941</v>
      </c>
      <c r="K48" s="9">
        <f t="shared" si="3"/>
        <v>23.31288343558282</v>
      </c>
      <c r="L48" s="9">
        <f t="shared" si="4"/>
        <v>1133.8983050847457</v>
      </c>
    </row>
    <row r="49" spans="1:12" s="1" customFormat="1" ht="15" customHeight="1">
      <c r="A49" s="10"/>
      <c r="B49" s="73" t="s">
        <v>36</v>
      </c>
      <c r="C49" s="61"/>
      <c r="D49" s="2">
        <f t="shared" si="0"/>
        <v>2736711</v>
      </c>
      <c r="E49" s="2">
        <v>1038630</v>
      </c>
      <c r="F49" s="3">
        <v>1698081</v>
      </c>
      <c r="G49" s="2">
        <f t="shared" si="1"/>
        <v>2538957</v>
      </c>
      <c r="H49" s="2">
        <v>970299</v>
      </c>
      <c r="I49" s="3">
        <v>1568658</v>
      </c>
      <c r="J49" s="4">
        <f t="shared" si="2"/>
        <v>7.78878886093779</v>
      </c>
      <c r="K49" s="4">
        <f t="shared" si="3"/>
        <v>7.042262230508323</v>
      </c>
      <c r="L49" s="4">
        <f t="shared" si="4"/>
        <v>8.250555570430262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  <mergeCell ref="B29:C29"/>
    <mergeCell ref="B30:C30"/>
    <mergeCell ref="B31:C31"/>
    <mergeCell ref="B23:C23"/>
    <mergeCell ref="B25:C25"/>
    <mergeCell ref="B26:C26"/>
    <mergeCell ref="B27:C27"/>
    <mergeCell ref="B49:C49"/>
    <mergeCell ref="B38:C38"/>
    <mergeCell ref="B39:C39"/>
    <mergeCell ref="B40:C40"/>
    <mergeCell ref="B41:C41"/>
    <mergeCell ref="B47:C47"/>
    <mergeCell ref="B5:C5"/>
    <mergeCell ref="B6:C6"/>
    <mergeCell ref="B7:C7"/>
    <mergeCell ref="B10:B17"/>
    <mergeCell ref="B19:C19"/>
    <mergeCell ref="B20:C20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18:C18"/>
    <mergeCell ref="A45:A47"/>
    <mergeCell ref="A41:A44"/>
    <mergeCell ref="B24:C24"/>
    <mergeCell ref="B9:C9"/>
    <mergeCell ref="B8:C8"/>
    <mergeCell ref="A27:A40"/>
    <mergeCell ref="B21:C21"/>
    <mergeCell ref="B22:C22"/>
    <mergeCell ref="B28:C28"/>
  </mergeCells>
  <printOptions horizontalCentered="1"/>
  <pageMargins left="0.3937007874015748" right="0.3937007874015748" top="0.2362204724409449" bottom="0.2755905511811024" header="0.3937007874015748" footer="0.3937007874015748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1"/>
  <sheetViews>
    <sheetView tabSelected="1" view="pageBreakPreview" zoomScaleSheetLayoutView="100" zoomScalePageLayoutView="0" workbookViewId="0" topLeftCell="A1">
      <pane xSplit="3" ySplit="3" topLeftCell="D3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51" sqref="L51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9" t="str">
        <f>Sheet3!A1</f>
        <v>表1-3  107年1至3月來臺旅客人數及成長率－按居住地分
Table 1-3 Visitor Arrivals by Residence,
 January-March,2018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" customFormat="1" ht="30.75" customHeight="1">
      <c r="A2" s="80" t="str">
        <f>Sheet3!A2</f>
        <v>居住地
Residence</v>
      </c>
      <c r="B2" s="80"/>
      <c r="C2" s="81"/>
      <c r="D2" s="84" t="str">
        <f>Sheet3!D2</f>
        <v>107年1至3月 Jan.-Mar., 2018</v>
      </c>
      <c r="E2" s="84"/>
      <c r="F2" s="84"/>
      <c r="G2" s="84" t="str">
        <f>Sheet3!G2</f>
        <v>106年1至3月 Jan.-Mar.,2017</v>
      </c>
      <c r="H2" s="84"/>
      <c r="I2" s="84"/>
      <c r="J2" s="84" t="str">
        <f>Sheet3!J2</f>
        <v>比較 Change +-%</v>
      </c>
      <c r="K2" s="84"/>
      <c r="L2" s="85"/>
    </row>
    <row r="3" spans="1:12" s="1" customFormat="1" ht="48" customHeight="1">
      <c r="A3" s="82"/>
      <c r="B3" s="82"/>
      <c r="C3" s="83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2443150</v>
      </c>
      <c r="E4" s="18">
        <f>Sheet3!E19</f>
        <v>1036852</v>
      </c>
      <c r="F4" s="18">
        <f>Sheet3!F19</f>
        <v>1406298</v>
      </c>
      <c r="G4" s="17">
        <f aca="true" t="shared" si="1" ref="G4:G49">H4+I4</f>
        <v>2265445</v>
      </c>
      <c r="H4" s="18">
        <f>Sheet3!H19</f>
        <v>968671</v>
      </c>
      <c r="I4" s="18">
        <f>Sheet3!I19</f>
        <v>1296774</v>
      </c>
      <c r="J4" s="19">
        <f aca="true" t="shared" si="2" ref="J4:J49">IF(G4=0,"-",((D4/G4)-1)*100)</f>
        <v>7.844154239012635</v>
      </c>
      <c r="K4" s="20">
        <f aca="true" t="shared" si="3" ref="K4:K49">IF(H4=0,"-",((E4/H4)-1)*100)</f>
        <v>7.038612697190283</v>
      </c>
      <c r="L4" s="20">
        <f aca="true" t="shared" si="4" ref="L4:L49">IF(I4=0,"-",((F4/I4)-1)*100)</f>
        <v>8.445881857594317</v>
      </c>
      <c r="M4" s="21"/>
    </row>
    <row r="5" spans="1:12" s="1" customFormat="1" ht="15" customHeight="1">
      <c r="A5" s="23"/>
      <c r="B5" s="75" t="s">
        <v>66</v>
      </c>
      <c r="C5" s="76"/>
      <c r="D5" s="25">
        <f t="shared" si="0"/>
        <v>366822</v>
      </c>
      <c r="E5" s="26">
        <f>Sheet3!E4</f>
        <v>340689</v>
      </c>
      <c r="F5" s="26">
        <f>Sheet3!F4</f>
        <v>26133</v>
      </c>
      <c r="G5" s="25">
        <f t="shared" si="1"/>
        <v>342270</v>
      </c>
      <c r="H5" s="26">
        <f>Sheet3!H4</f>
        <v>314326</v>
      </c>
      <c r="I5" s="26">
        <f>Sheet3!I4</f>
        <v>27944</v>
      </c>
      <c r="J5" s="27">
        <f t="shared" si="2"/>
        <v>7.173284249276879</v>
      </c>
      <c r="K5" s="28">
        <f t="shared" si="3"/>
        <v>8.387152192309898</v>
      </c>
      <c r="L5" s="28">
        <f t="shared" si="4"/>
        <v>-6.480818780417974</v>
      </c>
    </row>
    <row r="6" spans="1:12" s="1" customFormat="1" ht="15" customHeight="1">
      <c r="A6" s="23"/>
      <c r="B6" s="75" t="s">
        <v>46</v>
      </c>
      <c r="C6" s="76"/>
      <c r="D6" s="25">
        <f t="shared" si="0"/>
        <v>700211</v>
      </c>
      <c r="E6" s="26">
        <f>Sheet3!E5</f>
        <v>692607</v>
      </c>
      <c r="F6" s="26">
        <f>Sheet3!F5</f>
        <v>7604</v>
      </c>
      <c r="G6" s="25">
        <f t="shared" si="1"/>
        <v>659575</v>
      </c>
      <c r="H6" s="26">
        <f>Sheet3!H5</f>
        <v>650873</v>
      </c>
      <c r="I6" s="26">
        <f>Sheet3!I5</f>
        <v>8702</v>
      </c>
      <c r="J6" s="27">
        <f>IF(G6=0,"-",((D6/G6)-1)*100)</f>
        <v>6.160936966986319</v>
      </c>
      <c r="K6" s="28">
        <f>IF(H6=0,"-",((E6/H6)-1)*100)</f>
        <v>6.412003570589042</v>
      </c>
      <c r="L6" s="28">
        <f>IF(I6=0,"-",((F6/I6)-1)*100)</f>
        <v>-12.617789014019765</v>
      </c>
    </row>
    <row r="7" spans="1:12" s="1" customFormat="1" ht="15" customHeight="1">
      <c r="A7" s="23"/>
      <c r="B7" s="75" t="s">
        <v>6</v>
      </c>
      <c r="C7" s="76"/>
      <c r="D7" s="25">
        <f t="shared" si="0"/>
        <v>492132</v>
      </c>
      <c r="E7" s="26">
        <f>Sheet3!E6</f>
        <v>393</v>
      </c>
      <c r="F7" s="26">
        <f>Sheet3!F6</f>
        <v>491739</v>
      </c>
      <c r="G7" s="25">
        <f t="shared" si="1"/>
        <v>475335</v>
      </c>
      <c r="H7" s="26">
        <f>Sheet3!H6</f>
        <v>385</v>
      </c>
      <c r="I7" s="26">
        <f>Sheet3!I6</f>
        <v>474950</v>
      </c>
      <c r="J7" s="27">
        <f t="shared" si="2"/>
        <v>3.5337183249708026</v>
      </c>
      <c r="K7" s="28">
        <f t="shared" si="3"/>
        <v>2.0779220779220786</v>
      </c>
      <c r="L7" s="28">
        <f t="shared" si="4"/>
        <v>3.5348984103589887</v>
      </c>
    </row>
    <row r="8" spans="1:12" s="1" customFormat="1" ht="15" customHeight="1">
      <c r="A8" s="23"/>
      <c r="B8" s="75" t="s">
        <v>65</v>
      </c>
      <c r="C8" s="76"/>
      <c r="D8" s="25">
        <f t="shared" si="0"/>
        <v>300262</v>
      </c>
      <c r="E8" s="26">
        <f>Sheet3!E7</f>
        <v>935</v>
      </c>
      <c r="F8" s="26">
        <f>Sheet3!F7</f>
        <v>299327</v>
      </c>
      <c r="G8" s="25">
        <f t="shared" si="1"/>
        <v>293826</v>
      </c>
      <c r="H8" s="26">
        <f>Sheet3!H7</f>
        <v>827</v>
      </c>
      <c r="I8" s="26">
        <f>Sheet3!I7</f>
        <v>292999</v>
      </c>
      <c r="J8" s="27">
        <f t="shared" si="2"/>
        <v>2.190412012551657</v>
      </c>
      <c r="K8" s="28">
        <f t="shared" si="3"/>
        <v>13.059250302297464</v>
      </c>
      <c r="L8" s="28">
        <f t="shared" si="4"/>
        <v>2.1597343335642893</v>
      </c>
    </row>
    <row r="9" spans="1:12" s="1" customFormat="1" ht="15" customHeight="1">
      <c r="A9" s="23"/>
      <c r="B9" s="75" t="s">
        <v>7</v>
      </c>
      <c r="C9" s="76"/>
      <c r="D9" s="25">
        <f t="shared" si="0"/>
        <v>8957</v>
      </c>
      <c r="E9" s="26">
        <f>Sheet3!E8</f>
        <v>9</v>
      </c>
      <c r="F9" s="26">
        <f>Sheet3!F8</f>
        <v>8948</v>
      </c>
      <c r="G9" s="25">
        <f t="shared" si="1"/>
        <v>8414</v>
      </c>
      <c r="H9" s="26">
        <f>Sheet3!H8</f>
        <v>12</v>
      </c>
      <c r="I9" s="26">
        <f>Sheet3!I8</f>
        <v>8402</v>
      </c>
      <c r="J9" s="27">
        <f t="shared" si="2"/>
        <v>6.453529831233662</v>
      </c>
      <c r="K9" s="28">
        <f t="shared" si="3"/>
        <v>-25</v>
      </c>
      <c r="L9" s="28">
        <f t="shared" si="4"/>
        <v>6.498452749345396</v>
      </c>
    </row>
    <row r="10" spans="1:12" s="1" customFormat="1" ht="15" customHeight="1">
      <c r="A10" s="23"/>
      <c r="B10" s="75" t="s">
        <v>8</v>
      </c>
      <c r="C10" s="76"/>
      <c r="D10" s="25">
        <f t="shared" si="0"/>
        <v>5188</v>
      </c>
      <c r="E10" s="26">
        <f>Sheet3!E9</f>
        <v>18</v>
      </c>
      <c r="F10" s="26">
        <f>Sheet3!F9</f>
        <v>5170</v>
      </c>
      <c r="G10" s="25">
        <f t="shared" si="1"/>
        <v>4951</v>
      </c>
      <c r="H10" s="26">
        <f>Sheet3!H9</f>
        <v>17</v>
      </c>
      <c r="I10" s="26">
        <f>Sheet3!I9</f>
        <v>4934</v>
      </c>
      <c r="J10" s="27">
        <f t="shared" si="2"/>
        <v>4.78691173500303</v>
      </c>
      <c r="K10" s="28">
        <f t="shared" si="3"/>
        <v>5.882352941176472</v>
      </c>
      <c r="L10" s="28">
        <f t="shared" si="4"/>
        <v>4.783137413862981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566190</v>
      </c>
      <c r="E11" s="26">
        <f>Sheet3!E17</f>
        <v>2187</v>
      </c>
      <c r="F11" s="26">
        <f>Sheet3!F17</f>
        <v>564003</v>
      </c>
      <c r="G11" s="25">
        <f t="shared" si="1"/>
        <v>478301</v>
      </c>
      <c r="H11" s="26">
        <f>Sheet3!H17</f>
        <v>2216</v>
      </c>
      <c r="I11" s="26">
        <f>Sheet3!I17</f>
        <v>476085</v>
      </c>
      <c r="J11" s="27">
        <f t="shared" si="2"/>
        <v>18.37524905864718</v>
      </c>
      <c r="K11" s="28">
        <f t="shared" si="3"/>
        <v>-1.3086642599277942</v>
      </c>
      <c r="L11" s="28">
        <f t="shared" si="4"/>
        <v>18.466870411796222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127843</v>
      </c>
      <c r="E12" s="26">
        <f>Sheet3!E10</f>
        <v>213</v>
      </c>
      <c r="F12" s="26">
        <f>Sheet3!F10</f>
        <v>127630</v>
      </c>
      <c r="G12" s="25">
        <f t="shared" si="1"/>
        <v>129044</v>
      </c>
      <c r="H12" s="26">
        <f>Sheet3!H10</f>
        <v>213</v>
      </c>
      <c r="I12" s="26">
        <f>Sheet3!I10</f>
        <v>128831</v>
      </c>
      <c r="J12" s="27">
        <f t="shared" si="2"/>
        <v>-0.9306903071820471</v>
      </c>
      <c r="K12" s="28">
        <f t="shared" si="3"/>
        <v>0</v>
      </c>
      <c r="L12" s="28">
        <f t="shared" si="4"/>
        <v>-0.9322290442517756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93837</v>
      </c>
      <c r="E13" s="26">
        <f>Sheet3!E11</f>
        <v>74</v>
      </c>
      <c r="F13" s="26">
        <f>Sheet3!F11</f>
        <v>93763</v>
      </c>
      <c r="G13" s="25">
        <f t="shared" si="1"/>
        <v>92973</v>
      </c>
      <c r="H13" s="26">
        <f>Sheet3!H11</f>
        <v>89</v>
      </c>
      <c r="I13" s="26">
        <f>Sheet3!I11</f>
        <v>92884</v>
      </c>
      <c r="J13" s="27">
        <f t="shared" si="2"/>
        <v>0.9293020554354436</v>
      </c>
      <c r="K13" s="28">
        <f t="shared" si="3"/>
        <v>-16.85393258426966</v>
      </c>
      <c r="L13" s="28">
        <f t="shared" si="4"/>
        <v>0.9463416734852181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44742</v>
      </c>
      <c r="E14" s="26">
        <f>Sheet3!E12</f>
        <v>135</v>
      </c>
      <c r="F14" s="26">
        <f>Sheet3!F12</f>
        <v>44607</v>
      </c>
      <c r="G14" s="25">
        <f t="shared" si="1"/>
        <v>42752</v>
      </c>
      <c r="H14" s="26">
        <f>Sheet3!H12</f>
        <v>123</v>
      </c>
      <c r="I14" s="26">
        <f>Sheet3!I12</f>
        <v>42629</v>
      </c>
      <c r="J14" s="27">
        <f t="shared" si="2"/>
        <v>4.654752994011968</v>
      </c>
      <c r="K14" s="28">
        <f t="shared" si="3"/>
        <v>9.756097560975618</v>
      </c>
      <c r="L14" s="28">
        <f t="shared" si="4"/>
        <v>4.640033779821251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100516</v>
      </c>
      <c r="E15" s="26">
        <f>Sheet3!E13</f>
        <v>668</v>
      </c>
      <c r="F15" s="26">
        <f>Sheet3!F13</f>
        <v>99848</v>
      </c>
      <c r="G15" s="25">
        <f t="shared" si="1"/>
        <v>58064</v>
      </c>
      <c r="H15" s="26">
        <f>Sheet3!H13</f>
        <v>632</v>
      </c>
      <c r="I15" s="26">
        <f>Sheet3!I13</f>
        <v>57432</v>
      </c>
      <c r="J15" s="27">
        <f t="shared" si="2"/>
        <v>73.1124276660237</v>
      </c>
      <c r="K15" s="28">
        <f t="shared" si="3"/>
        <v>5.696202531645578</v>
      </c>
      <c r="L15" s="28">
        <f t="shared" si="4"/>
        <v>73.85429725588521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78210</v>
      </c>
      <c r="E16" s="26">
        <f>Sheet3!E14</f>
        <v>86</v>
      </c>
      <c r="F16" s="26">
        <f>Sheet3!F14</f>
        <v>78124</v>
      </c>
      <c r="G16" s="25">
        <f t="shared" si="1"/>
        <v>70068</v>
      </c>
      <c r="H16" s="26">
        <f>Sheet3!H14</f>
        <v>117</v>
      </c>
      <c r="I16" s="26">
        <f>Sheet3!I14</f>
        <v>69951</v>
      </c>
      <c r="J16" s="27">
        <f t="shared" si="2"/>
        <v>11.620140435005988</v>
      </c>
      <c r="K16" s="28">
        <f t="shared" si="3"/>
        <v>-26.49572649572649</v>
      </c>
      <c r="L16" s="28">
        <f t="shared" si="4"/>
        <v>11.683893010821865</v>
      </c>
    </row>
    <row r="17" spans="1:12" s="1" customFormat="1" ht="15" customHeight="1">
      <c r="A17" s="23"/>
      <c r="B17" s="30"/>
      <c r="C17" s="24" t="s">
        <v>62</v>
      </c>
      <c r="D17" s="25">
        <f>E17+F17</f>
        <v>112914</v>
      </c>
      <c r="E17" s="26">
        <f>Sheet3!E15</f>
        <v>933</v>
      </c>
      <c r="F17" s="26">
        <f>Sheet3!F15</f>
        <v>111981</v>
      </c>
      <c r="G17" s="25">
        <f>H17+I17</f>
        <v>81136</v>
      </c>
      <c r="H17" s="26">
        <f>Sheet3!H15</f>
        <v>970</v>
      </c>
      <c r="I17" s="26">
        <f>Sheet3!I15</f>
        <v>80166</v>
      </c>
      <c r="J17" s="27">
        <f>IF(G17=0,"-",((D17/G17)-1)*100)</f>
        <v>39.1663380003944</v>
      </c>
      <c r="K17" s="28">
        <f>IF(H17=0,"-",((E17/H17)-1)*100)</f>
        <v>-3.814432989690719</v>
      </c>
      <c r="L17" s="28">
        <f>IF(I17=0,"-",((F17/I17)-1)*100)</f>
        <v>39.686400718509084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8128</v>
      </c>
      <c r="E18" s="26">
        <f>Sheet3!E16</f>
        <v>78</v>
      </c>
      <c r="F18" s="26">
        <f>Sheet3!F16</f>
        <v>8050</v>
      </c>
      <c r="G18" s="25">
        <f t="shared" si="1"/>
        <v>4264</v>
      </c>
      <c r="H18" s="26">
        <f>Sheet3!H16</f>
        <v>72</v>
      </c>
      <c r="I18" s="26">
        <f>Sheet3!I16</f>
        <v>4192</v>
      </c>
      <c r="J18" s="27">
        <f t="shared" si="2"/>
        <v>90.61913696060037</v>
      </c>
      <c r="K18" s="28">
        <f t="shared" si="3"/>
        <v>8.333333333333325</v>
      </c>
      <c r="L18" s="28">
        <f t="shared" si="4"/>
        <v>92.03244274809161</v>
      </c>
    </row>
    <row r="19" spans="1:12" s="1" customFormat="1" ht="15" customHeight="1">
      <c r="A19" s="32"/>
      <c r="B19" s="77" t="s">
        <v>53</v>
      </c>
      <c r="C19" s="78"/>
      <c r="D19" s="33">
        <f t="shared" si="0"/>
        <v>3388</v>
      </c>
      <c r="E19" s="26">
        <f>Sheet3!E18</f>
        <v>14</v>
      </c>
      <c r="F19" s="26">
        <f>Sheet3!F18</f>
        <v>3374</v>
      </c>
      <c r="G19" s="33">
        <f t="shared" si="1"/>
        <v>2773</v>
      </c>
      <c r="H19" s="26">
        <f>Sheet3!H18</f>
        <v>15</v>
      </c>
      <c r="I19" s="26">
        <f>Sheet3!I18</f>
        <v>2758</v>
      </c>
      <c r="J19" s="34">
        <f t="shared" si="2"/>
        <v>22.178146411828337</v>
      </c>
      <c r="K19" s="35">
        <f t="shared" si="3"/>
        <v>-6.666666666666665</v>
      </c>
      <c r="L19" s="35">
        <f t="shared" si="4"/>
        <v>22.33502538071066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175659</v>
      </c>
      <c r="E20" s="18">
        <f>Sheet3!E26</f>
        <v>1285</v>
      </c>
      <c r="F20" s="18">
        <f>Sheet3!F26</f>
        <v>174374</v>
      </c>
      <c r="G20" s="17">
        <f t="shared" si="1"/>
        <v>162495</v>
      </c>
      <c r="H20" s="18">
        <f>Sheet3!H26</f>
        <v>1208</v>
      </c>
      <c r="I20" s="18">
        <f>Sheet3!I26</f>
        <v>161287</v>
      </c>
      <c r="J20" s="19">
        <f t="shared" si="2"/>
        <v>8.101172343764418</v>
      </c>
      <c r="K20" s="20">
        <f t="shared" si="3"/>
        <v>6.37417218543046</v>
      </c>
      <c r="L20" s="20">
        <f t="shared" si="4"/>
        <v>8.114107150607296</v>
      </c>
    </row>
    <row r="21" spans="1:12" s="1" customFormat="1" ht="15" customHeight="1">
      <c r="A21" s="23"/>
      <c r="B21" s="75" t="s">
        <v>11</v>
      </c>
      <c r="C21" s="76"/>
      <c r="D21" s="25">
        <f t="shared" si="0"/>
        <v>34289</v>
      </c>
      <c r="E21" s="26">
        <f>Sheet3!E20</f>
        <v>94</v>
      </c>
      <c r="F21" s="26">
        <f>Sheet3!F20</f>
        <v>34195</v>
      </c>
      <c r="G21" s="25">
        <f t="shared" si="1"/>
        <v>27494</v>
      </c>
      <c r="H21" s="26">
        <f>Sheet3!H20</f>
        <v>79</v>
      </c>
      <c r="I21" s="26">
        <f>Sheet3!I20</f>
        <v>27415</v>
      </c>
      <c r="J21" s="27">
        <f t="shared" si="2"/>
        <v>24.714483159962164</v>
      </c>
      <c r="K21" s="28">
        <f t="shared" si="3"/>
        <v>18.98734177215189</v>
      </c>
      <c r="L21" s="28">
        <f t="shared" si="4"/>
        <v>24.730986686120726</v>
      </c>
    </row>
    <row r="22" spans="1:12" s="1" customFormat="1" ht="15" customHeight="1">
      <c r="A22" s="23"/>
      <c r="B22" s="75" t="s">
        <v>67</v>
      </c>
      <c r="C22" s="76"/>
      <c r="D22" s="25">
        <f t="shared" si="0"/>
        <v>135606</v>
      </c>
      <c r="E22" s="26">
        <f>Sheet3!E21</f>
        <v>955</v>
      </c>
      <c r="F22" s="26">
        <f>Sheet3!F21</f>
        <v>134651</v>
      </c>
      <c r="G22" s="25">
        <f t="shared" si="1"/>
        <v>129685</v>
      </c>
      <c r="H22" s="26">
        <f>Sheet3!H21</f>
        <v>917</v>
      </c>
      <c r="I22" s="26">
        <f>Sheet3!I21</f>
        <v>128768</v>
      </c>
      <c r="J22" s="27">
        <f t="shared" si="2"/>
        <v>4.565678374522886</v>
      </c>
      <c r="K22" s="28">
        <f t="shared" si="3"/>
        <v>4.143947655398028</v>
      </c>
      <c r="L22" s="28">
        <f t="shared" si="4"/>
        <v>4.568681660039764</v>
      </c>
    </row>
    <row r="23" spans="1:12" s="1" customFormat="1" ht="15" customHeight="1">
      <c r="A23" s="23"/>
      <c r="B23" s="75" t="s">
        <v>12</v>
      </c>
      <c r="C23" s="76"/>
      <c r="D23" s="25">
        <f t="shared" si="0"/>
        <v>1027</v>
      </c>
      <c r="E23" s="26">
        <f>Sheet3!E22</f>
        <v>1</v>
      </c>
      <c r="F23" s="26">
        <f>Sheet3!F22</f>
        <v>1026</v>
      </c>
      <c r="G23" s="25">
        <f t="shared" si="1"/>
        <v>855</v>
      </c>
      <c r="H23" s="26">
        <f>Sheet3!H22</f>
        <v>0</v>
      </c>
      <c r="I23" s="26">
        <f>Sheet3!I22</f>
        <v>855</v>
      </c>
      <c r="J23" s="27">
        <f t="shared" si="2"/>
        <v>20.11695906432749</v>
      </c>
      <c r="K23" s="28" t="str">
        <f t="shared" si="3"/>
        <v>-</v>
      </c>
      <c r="L23" s="28">
        <f t="shared" si="4"/>
        <v>19.999999999999996</v>
      </c>
    </row>
    <row r="24" spans="1:12" s="1" customFormat="1" ht="15" customHeight="1">
      <c r="A24" s="23"/>
      <c r="B24" s="75" t="s">
        <v>13</v>
      </c>
      <c r="C24" s="76"/>
      <c r="D24" s="25">
        <f t="shared" si="0"/>
        <v>1162</v>
      </c>
      <c r="E24" s="26">
        <f>Sheet3!E23</f>
        <v>102</v>
      </c>
      <c r="F24" s="26">
        <f>Sheet3!F23</f>
        <v>1060</v>
      </c>
      <c r="G24" s="25">
        <f t="shared" si="1"/>
        <v>1182</v>
      </c>
      <c r="H24" s="26">
        <f>Sheet3!H23</f>
        <v>99</v>
      </c>
      <c r="I24" s="26">
        <f>Sheet3!I23</f>
        <v>1083</v>
      </c>
      <c r="J24" s="27">
        <f t="shared" si="2"/>
        <v>-1.6920473773265665</v>
      </c>
      <c r="K24" s="28">
        <f t="shared" si="3"/>
        <v>3.0303030303030276</v>
      </c>
      <c r="L24" s="28">
        <f t="shared" si="4"/>
        <v>-2.123730378578026</v>
      </c>
    </row>
    <row r="25" spans="1:12" s="1" customFormat="1" ht="15" customHeight="1">
      <c r="A25" s="23"/>
      <c r="B25" s="75" t="s">
        <v>14</v>
      </c>
      <c r="C25" s="76"/>
      <c r="D25" s="25">
        <f t="shared" si="0"/>
        <v>406</v>
      </c>
      <c r="E25" s="26">
        <f>Sheet3!E24</f>
        <v>50</v>
      </c>
      <c r="F25" s="26">
        <f>Sheet3!F24</f>
        <v>356</v>
      </c>
      <c r="G25" s="25">
        <f t="shared" si="1"/>
        <v>371</v>
      </c>
      <c r="H25" s="26">
        <f>Sheet3!H24</f>
        <v>46</v>
      </c>
      <c r="I25" s="26">
        <f>Sheet3!I24</f>
        <v>325</v>
      </c>
      <c r="J25" s="27">
        <f t="shared" si="2"/>
        <v>9.433962264150942</v>
      </c>
      <c r="K25" s="28">
        <f t="shared" si="3"/>
        <v>8.695652173913038</v>
      </c>
      <c r="L25" s="28">
        <f t="shared" si="4"/>
        <v>9.53846153846154</v>
      </c>
    </row>
    <row r="26" spans="1:12" s="1" customFormat="1" ht="15" customHeight="1">
      <c r="A26" s="38"/>
      <c r="B26" s="77" t="s">
        <v>55</v>
      </c>
      <c r="C26" s="78"/>
      <c r="D26" s="33">
        <f t="shared" si="0"/>
        <v>3169</v>
      </c>
      <c r="E26" s="26">
        <f>Sheet3!E25</f>
        <v>83</v>
      </c>
      <c r="F26" s="26">
        <f>Sheet3!F25</f>
        <v>3086</v>
      </c>
      <c r="G26" s="33">
        <f t="shared" si="1"/>
        <v>2908</v>
      </c>
      <c r="H26" s="26">
        <f>Sheet3!H25</f>
        <v>67</v>
      </c>
      <c r="I26" s="26">
        <f>Sheet3!I25</f>
        <v>2841</v>
      </c>
      <c r="J26" s="34">
        <f t="shared" si="2"/>
        <v>8.975240715268228</v>
      </c>
      <c r="K26" s="35">
        <f t="shared" si="3"/>
        <v>23.880597014925375</v>
      </c>
      <c r="L26" s="35">
        <f t="shared" si="4"/>
        <v>8.623724040830695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82511</v>
      </c>
      <c r="E27" s="18">
        <f>Sheet3!E40</f>
        <v>148</v>
      </c>
      <c r="F27" s="18">
        <f>Sheet3!F40</f>
        <v>82363</v>
      </c>
      <c r="G27" s="17">
        <f t="shared" si="1"/>
        <v>81791</v>
      </c>
      <c r="H27" s="18">
        <f>Sheet3!H40</f>
        <v>118</v>
      </c>
      <c r="I27" s="18">
        <f>Sheet3!I40</f>
        <v>81673</v>
      </c>
      <c r="J27" s="19">
        <f t="shared" si="2"/>
        <v>0.880292452714837</v>
      </c>
      <c r="K27" s="20">
        <f t="shared" si="3"/>
        <v>25.423728813559322</v>
      </c>
      <c r="L27" s="20">
        <f t="shared" si="4"/>
        <v>0.844832441565746</v>
      </c>
    </row>
    <row r="28" spans="1:12" s="1" customFormat="1" ht="15" customHeight="1">
      <c r="A28" s="23"/>
      <c r="B28" s="75" t="s">
        <v>17</v>
      </c>
      <c r="C28" s="76"/>
      <c r="D28" s="25">
        <f t="shared" si="0"/>
        <v>1784</v>
      </c>
      <c r="E28" s="26">
        <f>Sheet3!E27</f>
        <v>0</v>
      </c>
      <c r="F28" s="26">
        <f>Sheet3!F27</f>
        <v>1784</v>
      </c>
      <c r="G28" s="25">
        <f t="shared" si="1"/>
        <v>1708</v>
      </c>
      <c r="H28" s="26">
        <f>Sheet3!H27</f>
        <v>1</v>
      </c>
      <c r="I28" s="26">
        <f>Sheet3!I27</f>
        <v>1707</v>
      </c>
      <c r="J28" s="27">
        <f t="shared" si="2"/>
        <v>4.449648711943799</v>
      </c>
      <c r="K28" s="28">
        <f t="shared" si="3"/>
        <v>-100</v>
      </c>
      <c r="L28" s="28">
        <f t="shared" si="4"/>
        <v>4.510837727006445</v>
      </c>
    </row>
    <row r="29" spans="1:12" s="1" customFormat="1" ht="15" customHeight="1">
      <c r="A29" s="23"/>
      <c r="B29" s="75" t="s">
        <v>18</v>
      </c>
      <c r="C29" s="76"/>
      <c r="D29" s="25">
        <f t="shared" si="0"/>
        <v>11422</v>
      </c>
      <c r="E29" s="26">
        <f>Sheet3!E28</f>
        <v>18</v>
      </c>
      <c r="F29" s="26">
        <f>Sheet3!F28</f>
        <v>11404</v>
      </c>
      <c r="G29" s="25">
        <f t="shared" si="1"/>
        <v>11104</v>
      </c>
      <c r="H29" s="26">
        <f>Sheet3!H28</f>
        <v>18</v>
      </c>
      <c r="I29" s="26">
        <f>Sheet3!I28</f>
        <v>11086</v>
      </c>
      <c r="J29" s="27">
        <f t="shared" si="2"/>
        <v>2.8638328530259383</v>
      </c>
      <c r="K29" s="28">
        <f t="shared" si="3"/>
        <v>0</v>
      </c>
      <c r="L29" s="28">
        <f t="shared" si="4"/>
        <v>2.868482771062597</v>
      </c>
    </row>
    <row r="30" spans="1:12" s="1" customFormat="1" ht="15" customHeight="1">
      <c r="A30" s="23"/>
      <c r="B30" s="75" t="s">
        <v>19</v>
      </c>
      <c r="C30" s="76"/>
      <c r="D30" s="25">
        <f t="shared" si="0"/>
        <v>16305</v>
      </c>
      <c r="E30" s="26">
        <f>Sheet3!E29</f>
        <v>34</v>
      </c>
      <c r="F30" s="26">
        <f>Sheet3!F29</f>
        <v>16271</v>
      </c>
      <c r="G30" s="25">
        <f t="shared" si="1"/>
        <v>18397</v>
      </c>
      <c r="H30" s="26">
        <f>Sheet3!H29</f>
        <v>31</v>
      </c>
      <c r="I30" s="26">
        <f>Sheet3!I29</f>
        <v>18366</v>
      </c>
      <c r="J30" s="27">
        <f t="shared" si="2"/>
        <v>-11.371419253139104</v>
      </c>
      <c r="K30" s="28">
        <f t="shared" si="3"/>
        <v>9.677419354838701</v>
      </c>
      <c r="L30" s="28">
        <f t="shared" si="4"/>
        <v>-11.406947620603292</v>
      </c>
    </row>
    <row r="31" spans="1:12" s="1" customFormat="1" ht="15" customHeight="1">
      <c r="A31" s="23"/>
      <c r="B31" s="75" t="s">
        <v>20</v>
      </c>
      <c r="C31" s="76"/>
      <c r="D31" s="25">
        <f t="shared" si="0"/>
        <v>4634</v>
      </c>
      <c r="E31" s="26">
        <f>Sheet3!E30</f>
        <v>5</v>
      </c>
      <c r="F31" s="26">
        <f>Sheet3!F30</f>
        <v>4629</v>
      </c>
      <c r="G31" s="25">
        <f t="shared" si="1"/>
        <v>4531</v>
      </c>
      <c r="H31" s="26">
        <f>Sheet3!H30</f>
        <v>3</v>
      </c>
      <c r="I31" s="26">
        <f>Sheet3!I30</f>
        <v>4528</v>
      </c>
      <c r="J31" s="27">
        <f t="shared" si="2"/>
        <v>2.2732288677995927</v>
      </c>
      <c r="K31" s="28">
        <f t="shared" si="3"/>
        <v>66.66666666666667</v>
      </c>
      <c r="L31" s="28">
        <f t="shared" si="4"/>
        <v>2.2305653710247286</v>
      </c>
    </row>
    <row r="32" spans="1:12" s="1" customFormat="1" ht="15" customHeight="1">
      <c r="A32" s="23"/>
      <c r="B32" s="75" t="s">
        <v>21</v>
      </c>
      <c r="C32" s="76"/>
      <c r="D32" s="25">
        <f t="shared" si="0"/>
        <v>5599</v>
      </c>
      <c r="E32" s="26">
        <f>Sheet3!E31</f>
        <v>7</v>
      </c>
      <c r="F32" s="26">
        <f>Sheet3!F31</f>
        <v>5592</v>
      </c>
      <c r="G32" s="25">
        <f t="shared" si="1"/>
        <v>6134</v>
      </c>
      <c r="H32" s="26">
        <f>Sheet3!H31</f>
        <v>6</v>
      </c>
      <c r="I32" s="26">
        <f>Sheet3!I31</f>
        <v>6128</v>
      </c>
      <c r="J32" s="27">
        <f t="shared" si="2"/>
        <v>-8.721878056732969</v>
      </c>
      <c r="K32" s="28">
        <f t="shared" si="3"/>
        <v>16.666666666666675</v>
      </c>
      <c r="L32" s="28">
        <f t="shared" si="4"/>
        <v>-8.746736292428203</v>
      </c>
    </row>
    <row r="33" spans="1:12" s="1" customFormat="1" ht="15" customHeight="1">
      <c r="A33" s="23"/>
      <c r="B33" s="75" t="s">
        <v>44</v>
      </c>
      <c r="C33" s="76"/>
      <c r="D33" s="25">
        <f t="shared" si="0"/>
        <v>2504</v>
      </c>
      <c r="E33" s="26">
        <f>Sheet3!E32</f>
        <v>16</v>
      </c>
      <c r="F33" s="26">
        <f>Sheet3!F32</f>
        <v>2488</v>
      </c>
      <c r="G33" s="25">
        <f t="shared" si="1"/>
        <v>2834</v>
      </c>
      <c r="H33" s="26">
        <f>Sheet3!H32</f>
        <v>14</v>
      </c>
      <c r="I33" s="26">
        <f>Sheet3!I32</f>
        <v>2820</v>
      </c>
      <c r="J33" s="27">
        <f t="shared" si="2"/>
        <v>-11.644318983768521</v>
      </c>
      <c r="K33" s="28">
        <f t="shared" si="3"/>
        <v>14.28571428571428</v>
      </c>
      <c r="L33" s="28">
        <f t="shared" si="4"/>
        <v>-11.773049645390065</v>
      </c>
    </row>
    <row r="34" spans="1:12" s="1" customFormat="1" ht="15" customHeight="1">
      <c r="A34" s="23"/>
      <c r="B34" s="75" t="s">
        <v>22</v>
      </c>
      <c r="C34" s="76"/>
      <c r="D34" s="25">
        <f t="shared" si="0"/>
        <v>2788</v>
      </c>
      <c r="E34" s="26">
        <f>Sheet3!E33</f>
        <v>10</v>
      </c>
      <c r="F34" s="26">
        <f>Sheet3!F33</f>
        <v>2778</v>
      </c>
      <c r="G34" s="25">
        <f t="shared" si="1"/>
        <v>2722</v>
      </c>
      <c r="H34" s="26">
        <f>Sheet3!H33</f>
        <v>14</v>
      </c>
      <c r="I34" s="26">
        <f>Sheet3!I33</f>
        <v>2708</v>
      </c>
      <c r="J34" s="27">
        <f t="shared" si="2"/>
        <v>2.424687729610575</v>
      </c>
      <c r="K34" s="28">
        <f t="shared" si="3"/>
        <v>-28.57142857142857</v>
      </c>
      <c r="L34" s="28">
        <f t="shared" si="4"/>
        <v>2.584933530280642</v>
      </c>
    </row>
    <row r="35" spans="1:12" s="1" customFormat="1" ht="15" customHeight="1">
      <c r="A35" s="23"/>
      <c r="B35" s="75" t="s">
        <v>64</v>
      </c>
      <c r="C35" s="76"/>
      <c r="D35" s="25">
        <f t="shared" si="0"/>
        <v>17783</v>
      </c>
      <c r="E35" s="26">
        <f>Sheet3!E34</f>
        <v>31</v>
      </c>
      <c r="F35" s="26">
        <f>Sheet3!F34</f>
        <v>17752</v>
      </c>
      <c r="G35" s="25">
        <f t="shared" si="1"/>
        <v>15672</v>
      </c>
      <c r="H35" s="26">
        <f>Sheet3!H34</f>
        <v>16</v>
      </c>
      <c r="I35" s="26">
        <f>Sheet3!I34</f>
        <v>15656</v>
      </c>
      <c r="J35" s="27">
        <f t="shared" si="2"/>
        <v>13.469882593159777</v>
      </c>
      <c r="K35" s="28">
        <f t="shared" si="3"/>
        <v>93.75</v>
      </c>
      <c r="L35" s="28">
        <f t="shared" si="4"/>
        <v>13.38783852835974</v>
      </c>
    </row>
    <row r="36" spans="1:12" s="1" customFormat="1" ht="15" customHeight="1">
      <c r="A36" s="23"/>
      <c r="B36" s="75" t="s">
        <v>23</v>
      </c>
      <c r="C36" s="76"/>
      <c r="D36" s="25">
        <f t="shared" si="0"/>
        <v>2207</v>
      </c>
      <c r="E36" s="26">
        <f>Sheet3!E35</f>
        <v>3</v>
      </c>
      <c r="F36" s="26">
        <f>Sheet3!F35</f>
        <v>2204</v>
      </c>
      <c r="G36" s="25">
        <f t="shared" si="1"/>
        <v>1921</v>
      </c>
      <c r="H36" s="26">
        <f>Sheet3!H35</f>
        <v>3</v>
      </c>
      <c r="I36" s="26">
        <f>Sheet3!I35</f>
        <v>1918</v>
      </c>
      <c r="J36" s="27">
        <f t="shared" si="2"/>
        <v>14.888079125455489</v>
      </c>
      <c r="K36" s="28">
        <f t="shared" si="3"/>
        <v>0</v>
      </c>
      <c r="L36" s="28">
        <f t="shared" si="4"/>
        <v>14.911366006256511</v>
      </c>
    </row>
    <row r="37" spans="1:12" s="1" customFormat="1" ht="15" customHeight="1">
      <c r="A37" s="23"/>
      <c r="B37" s="75" t="s">
        <v>24</v>
      </c>
      <c r="C37" s="76"/>
      <c r="D37" s="25">
        <f t="shared" si="0"/>
        <v>422</v>
      </c>
      <c r="E37" s="26">
        <f>Sheet3!E36</f>
        <v>0</v>
      </c>
      <c r="F37" s="26">
        <f>Sheet3!F36</f>
        <v>422</v>
      </c>
      <c r="G37" s="25">
        <f t="shared" si="1"/>
        <v>450</v>
      </c>
      <c r="H37" s="26">
        <f>Sheet3!H36</f>
        <v>0</v>
      </c>
      <c r="I37" s="26">
        <f>Sheet3!I36</f>
        <v>450</v>
      </c>
      <c r="J37" s="27">
        <f t="shared" si="2"/>
        <v>-6.222222222222218</v>
      </c>
      <c r="K37" s="28" t="str">
        <f t="shared" si="3"/>
        <v>-</v>
      </c>
      <c r="L37" s="28">
        <f t="shared" si="4"/>
        <v>-6.222222222222218</v>
      </c>
    </row>
    <row r="38" spans="1:12" s="1" customFormat="1" ht="15" customHeight="1">
      <c r="A38" s="41"/>
      <c r="B38" s="75" t="s">
        <v>25</v>
      </c>
      <c r="C38" s="76"/>
      <c r="D38" s="25">
        <f t="shared" si="0"/>
        <v>2320</v>
      </c>
      <c r="E38" s="26">
        <f>Sheet3!E37</f>
        <v>3</v>
      </c>
      <c r="F38" s="26">
        <f>Sheet3!F37</f>
        <v>2317</v>
      </c>
      <c r="G38" s="25">
        <f t="shared" si="1"/>
        <v>2344</v>
      </c>
      <c r="H38" s="26">
        <f>Sheet3!H37</f>
        <v>2</v>
      </c>
      <c r="I38" s="26">
        <f>Sheet3!I37</f>
        <v>2342</v>
      </c>
      <c r="J38" s="27">
        <f t="shared" si="2"/>
        <v>-1.0238907849829393</v>
      </c>
      <c r="K38" s="28">
        <f t="shared" si="3"/>
        <v>50</v>
      </c>
      <c r="L38" s="28">
        <f t="shared" si="4"/>
        <v>-1.0674637062339842</v>
      </c>
    </row>
    <row r="39" spans="1:12" s="1" customFormat="1" ht="15" customHeight="1">
      <c r="A39" s="41"/>
      <c r="B39" s="75" t="s">
        <v>70</v>
      </c>
      <c r="C39" s="76"/>
      <c r="D39" s="25">
        <f>E39+F39</f>
        <v>2068</v>
      </c>
      <c r="E39" s="26">
        <f>Sheet3!E38</f>
        <v>3</v>
      </c>
      <c r="F39" s="26">
        <f>Sheet3!F38</f>
        <v>2065</v>
      </c>
      <c r="G39" s="25">
        <f>H39+I39</f>
        <v>1961</v>
      </c>
      <c r="H39" s="26">
        <f>Sheet3!H38</f>
        <v>0</v>
      </c>
      <c r="I39" s="26">
        <f>Sheet3!I38</f>
        <v>1961</v>
      </c>
      <c r="J39" s="27">
        <f>IF(G39=0,"-",((D39/G39)-1)*100)</f>
        <v>5.4563997960224375</v>
      </c>
      <c r="K39" s="28" t="str">
        <f>IF(H39=0,"-",((E39/H39)-1)*100)</f>
        <v>-</v>
      </c>
      <c r="L39" s="28">
        <f>IF(I39=0,"-",((F39/I39)-1)*100)</f>
        <v>5.303416624171331</v>
      </c>
    </row>
    <row r="40" spans="1:12" s="1" customFormat="1" ht="15" customHeight="1">
      <c r="A40" s="42"/>
      <c r="B40" s="77" t="s">
        <v>57</v>
      </c>
      <c r="C40" s="78"/>
      <c r="D40" s="33">
        <f t="shared" si="0"/>
        <v>12675</v>
      </c>
      <c r="E40" s="26">
        <f>Sheet3!E39</f>
        <v>18</v>
      </c>
      <c r="F40" s="26">
        <f>Sheet3!F39</f>
        <v>12657</v>
      </c>
      <c r="G40" s="33">
        <f t="shared" si="1"/>
        <v>12013</v>
      </c>
      <c r="H40" s="26">
        <f>Sheet3!H39</f>
        <v>10</v>
      </c>
      <c r="I40" s="26">
        <f>Sheet3!I39</f>
        <v>12003</v>
      </c>
      <c r="J40" s="34">
        <f t="shared" si="2"/>
        <v>5.510696745192711</v>
      </c>
      <c r="K40" s="35">
        <f t="shared" si="3"/>
        <v>80</v>
      </c>
      <c r="L40" s="35">
        <f t="shared" si="4"/>
        <v>5.4486378405398606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30222</v>
      </c>
      <c r="E41" s="18">
        <f>Sheet3!E44</f>
        <v>99</v>
      </c>
      <c r="F41" s="18">
        <f>Sheet3!F44</f>
        <v>30123</v>
      </c>
      <c r="G41" s="17">
        <f t="shared" si="1"/>
        <v>26131</v>
      </c>
      <c r="H41" s="18">
        <f>Sheet3!H44</f>
        <v>117</v>
      </c>
      <c r="I41" s="18">
        <f>Sheet3!I44</f>
        <v>26014</v>
      </c>
      <c r="J41" s="19">
        <f t="shared" si="2"/>
        <v>15.655734568137468</v>
      </c>
      <c r="K41" s="20">
        <f t="shared" si="3"/>
        <v>-15.384615384615385</v>
      </c>
      <c r="L41" s="20">
        <f t="shared" si="4"/>
        <v>15.795340970246796</v>
      </c>
    </row>
    <row r="42" spans="1:12" s="1" customFormat="1" ht="15" customHeight="1">
      <c r="A42" s="23"/>
      <c r="B42" s="75" t="s">
        <v>28</v>
      </c>
      <c r="C42" s="76"/>
      <c r="D42" s="25">
        <f t="shared" si="0"/>
        <v>25797</v>
      </c>
      <c r="E42" s="26">
        <f>Sheet3!E41</f>
        <v>80</v>
      </c>
      <c r="F42" s="26">
        <f>Sheet3!F41</f>
        <v>25717</v>
      </c>
      <c r="G42" s="25">
        <f t="shared" si="1"/>
        <v>21699</v>
      </c>
      <c r="H42" s="26">
        <f>Sheet3!H41</f>
        <v>99</v>
      </c>
      <c r="I42" s="26">
        <f>Sheet3!I41</f>
        <v>21600</v>
      </c>
      <c r="J42" s="27">
        <f t="shared" si="2"/>
        <v>18.88566293377576</v>
      </c>
      <c r="K42" s="28">
        <f t="shared" si="3"/>
        <v>-19.191919191919194</v>
      </c>
      <c r="L42" s="28">
        <f t="shared" si="4"/>
        <v>19.060185185185176</v>
      </c>
    </row>
    <row r="43" spans="1:12" s="1" customFormat="1" ht="15" customHeight="1">
      <c r="A43" s="23"/>
      <c r="B43" s="75" t="s">
        <v>29</v>
      </c>
      <c r="C43" s="76"/>
      <c r="D43" s="25">
        <f t="shared" si="0"/>
        <v>3643</v>
      </c>
      <c r="E43" s="26">
        <f>Sheet3!E42</f>
        <v>11</v>
      </c>
      <c r="F43" s="26">
        <f>Sheet3!F42</f>
        <v>3632</v>
      </c>
      <c r="G43" s="25">
        <f t="shared" si="1"/>
        <v>3630</v>
      </c>
      <c r="H43" s="26">
        <f>Sheet3!H42</f>
        <v>12</v>
      </c>
      <c r="I43" s="26">
        <f>Sheet3!I42</f>
        <v>3618</v>
      </c>
      <c r="J43" s="27">
        <f t="shared" si="2"/>
        <v>0.3581267217630746</v>
      </c>
      <c r="K43" s="28">
        <f t="shared" si="3"/>
        <v>-8.333333333333337</v>
      </c>
      <c r="L43" s="28">
        <f t="shared" si="4"/>
        <v>0.3869541182974112</v>
      </c>
    </row>
    <row r="44" spans="1:12" s="1" customFormat="1" ht="15" customHeight="1">
      <c r="A44" s="43"/>
      <c r="B44" s="77" t="s">
        <v>59</v>
      </c>
      <c r="C44" s="78"/>
      <c r="D44" s="33">
        <f t="shared" si="0"/>
        <v>782</v>
      </c>
      <c r="E44" s="26">
        <f>Sheet3!E43</f>
        <v>8</v>
      </c>
      <c r="F44" s="26">
        <f>Sheet3!F43</f>
        <v>774</v>
      </c>
      <c r="G44" s="33">
        <f t="shared" si="1"/>
        <v>802</v>
      </c>
      <c r="H44" s="26">
        <f>Sheet3!H43</f>
        <v>6</v>
      </c>
      <c r="I44" s="26">
        <f>Sheet3!I43</f>
        <v>796</v>
      </c>
      <c r="J44" s="34">
        <f t="shared" si="2"/>
        <v>-2.493765586034913</v>
      </c>
      <c r="K44" s="35">
        <f t="shared" si="3"/>
        <v>33.33333333333333</v>
      </c>
      <c r="L44" s="35">
        <f t="shared" si="4"/>
        <v>-2.7638190954773822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2784</v>
      </c>
      <c r="E45" s="18">
        <f>Sheet3!E47</f>
        <v>45</v>
      </c>
      <c r="F45" s="18">
        <f>Sheet3!F47</f>
        <v>2739</v>
      </c>
      <c r="G45" s="17">
        <f t="shared" si="1"/>
        <v>2755</v>
      </c>
      <c r="H45" s="18">
        <f>Sheet3!H47</f>
        <v>22</v>
      </c>
      <c r="I45" s="18">
        <f>Sheet3!I47</f>
        <v>2733</v>
      </c>
      <c r="J45" s="19">
        <f t="shared" si="2"/>
        <v>1.0526315789473717</v>
      </c>
      <c r="K45" s="20">
        <f t="shared" si="3"/>
        <v>104.54545454545455</v>
      </c>
      <c r="L45" s="20">
        <f t="shared" si="4"/>
        <v>0.2195389681668436</v>
      </c>
    </row>
    <row r="46" spans="1:12" s="1" customFormat="1" ht="15" customHeight="1">
      <c r="A46" s="23"/>
      <c r="B46" s="75" t="s">
        <v>32</v>
      </c>
      <c r="C46" s="76"/>
      <c r="D46" s="25">
        <f t="shared" si="0"/>
        <v>1459</v>
      </c>
      <c r="E46" s="26">
        <f>Sheet3!E45</f>
        <v>31</v>
      </c>
      <c r="F46" s="26">
        <f>Sheet3!F45</f>
        <v>1428</v>
      </c>
      <c r="G46" s="25">
        <f t="shared" si="1"/>
        <v>1501</v>
      </c>
      <c r="H46" s="26">
        <f>Sheet3!H45</f>
        <v>18</v>
      </c>
      <c r="I46" s="26">
        <f>Sheet3!I45</f>
        <v>1483</v>
      </c>
      <c r="J46" s="27">
        <f t="shared" si="2"/>
        <v>-2.7981345769486965</v>
      </c>
      <c r="K46" s="28">
        <f t="shared" si="3"/>
        <v>72.22222222222223</v>
      </c>
      <c r="L46" s="28">
        <f t="shared" si="4"/>
        <v>-3.708698583951453</v>
      </c>
    </row>
    <row r="47" spans="1:12" s="1" customFormat="1" ht="15" customHeight="1">
      <c r="A47" s="43"/>
      <c r="B47" s="77" t="s">
        <v>61</v>
      </c>
      <c r="C47" s="78"/>
      <c r="D47" s="33">
        <f t="shared" si="0"/>
        <v>1325</v>
      </c>
      <c r="E47" s="26">
        <f>Sheet3!E46</f>
        <v>14</v>
      </c>
      <c r="F47" s="26">
        <f>Sheet3!F46</f>
        <v>1311</v>
      </c>
      <c r="G47" s="33">
        <f t="shared" si="1"/>
        <v>1254</v>
      </c>
      <c r="H47" s="26">
        <f>Sheet3!H46</f>
        <v>4</v>
      </c>
      <c r="I47" s="26">
        <f>Sheet3!I46</f>
        <v>1250</v>
      </c>
      <c r="J47" s="34">
        <f t="shared" si="2"/>
        <v>5.661881977671457</v>
      </c>
      <c r="K47" s="35">
        <f t="shared" si="3"/>
        <v>250</v>
      </c>
      <c r="L47" s="35">
        <f t="shared" si="4"/>
        <v>4.8799999999999955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2385</v>
      </c>
      <c r="E48" s="48">
        <f>Sheet3!E48</f>
        <v>201</v>
      </c>
      <c r="F48" s="48">
        <f>Sheet3!F48</f>
        <v>2184</v>
      </c>
      <c r="G48" s="47">
        <f t="shared" si="1"/>
        <v>340</v>
      </c>
      <c r="H48" s="48">
        <f>Sheet3!H48</f>
        <v>163</v>
      </c>
      <c r="I48" s="48">
        <f>Sheet3!I48</f>
        <v>177</v>
      </c>
      <c r="J48" s="49">
        <f t="shared" si="2"/>
        <v>601.4705882352941</v>
      </c>
      <c r="K48" s="50">
        <f t="shared" si="3"/>
        <v>23.31288343558282</v>
      </c>
      <c r="L48" s="50">
        <f t="shared" si="4"/>
        <v>1133.8983050847457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2736711</v>
      </c>
      <c r="E49" s="54">
        <f>Sheet3!E49</f>
        <v>1038630</v>
      </c>
      <c r="F49" s="54">
        <f>Sheet3!F49</f>
        <v>1698081</v>
      </c>
      <c r="G49" s="47">
        <f t="shared" si="1"/>
        <v>2538957</v>
      </c>
      <c r="H49" s="54">
        <f>Sheet3!H49</f>
        <v>970299</v>
      </c>
      <c r="I49" s="54">
        <f>Sheet3!I49</f>
        <v>1568658</v>
      </c>
      <c r="J49" s="49">
        <f t="shared" si="2"/>
        <v>7.78878886093779</v>
      </c>
      <c r="K49" s="55">
        <f t="shared" si="3"/>
        <v>7.042262230508323</v>
      </c>
      <c r="L49" s="55">
        <f t="shared" si="4"/>
        <v>8.250555570430262</v>
      </c>
    </row>
    <row r="50" spans="1:12" s="57" customFormat="1" ht="15" customHeight="1">
      <c r="A50" s="59" t="s">
        <v>71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</sheetData>
  <sheetProtection/>
  <mergeCells count="36"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46:C46"/>
    <mergeCell ref="B39:C39"/>
    <mergeCell ref="B22:C22"/>
    <mergeCell ref="B23:C23"/>
    <mergeCell ref="B34:C34"/>
    <mergeCell ref="B43:C43"/>
    <mergeCell ref="B42:C42"/>
    <mergeCell ref="B9:C9"/>
    <mergeCell ref="B10:C10"/>
    <mergeCell ref="B26:C26"/>
    <mergeCell ref="B25:C25"/>
    <mergeCell ref="B40:C40"/>
    <mergeCell ref="B38:C38"/>
    <mergeCell ref="B35:C35"/>
    <mergeCell ref="B37:C37"/>
    <mergeCell ref="B36:C36"/>
  </mergeCells>
  <printOptions horizontalCentered="1"/>
  <pageMargins left="0.3937007874015748" right="0.3937007874015748" top="0.29" bottom="0.1968503937007874" header="0.3937007874015748" footer="0.31"/>
  <pageSetup fitToHeight="1" fitToWidth="1" horizontalDpi="360" verticalDpi="36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2018-04-20T02:36:59Z</cp:lastPrinted>
  <dcterms:created xsi:type="dcterms:W3CDTF">2000-09-20T06:55:14Z</dcterms:created>
  <dcterms:modified xsi:type="dcterms:W3CDTF">2018-04-25T01:11:32Z</dcterms:modified>
  <cp:category/>
  <cp:version/>
  <cp:contentType/>
  <cp:contentStatus/>
</cp:coreProperties>
</file>