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1">'Sheet3'!$A$4:$E$49</definedName>
    <definedName name="外部資料_3" localSheetId="2">'月刊用格式'!$A$5:$E$49</definedName>
    <definedName name="外部資料_4" localSheetId="1">'Sheet3'!$F$4:$F$49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1">'Sheet3'!$I$4:$I$49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<sst xmlns="http://schemas.openxmlformats.org/spreadsheetml/2006/main" count="125" uniqueCount="82">
  <si>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</si>
  <si>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</si>
  <si>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</si>
  <si>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</si>
  <si>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</si>
  <si>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</si>
  <si>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</si>
  <si>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</si>
  <si>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</si>
  <si>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</si>
  <si>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</si>
  <si>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</si>
  <si>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</si>
  <si>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</si>
  <si>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</si>
  <si>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</si>
  <si>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</si>
  <si>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</si>
  <si>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</si>
  <si>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</si>
  <si>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</si>
  <si>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</si>
  <si>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</si>
  <si>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</si>
  <si>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</si>
  <si>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</si>
  <si>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</si>
  <si>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</si>
  <si>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</si>
  <si>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</si>
  <si>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</si>
  <si>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</si>
  <si>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</si>
  <si>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</si>
  <si>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</si>
  <si>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</si>
  <si>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</si>
  <si>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</si>
  <si>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</si>
  <si>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</si>
  <si>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</si>
  <si>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</si>
  <si>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</si>
  <si>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</si>
  <si>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</si>
  <si>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</si>
  <si>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</si>
  <si>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</si>
  <si>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</si>
  <si>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</si>
  <si>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</si>
  <si>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</si>
  <si>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</si>
  <si>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</si>
  <si>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</si>
  <si>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</si>
  <si>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</si>
  <si>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</si>
  <si>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</si>
  <si>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</si>
  <si>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</si>
  <si>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</si>
  <si>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</si>
  <si>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</si>
  <si>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</si>
  <si>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</si>
  <si>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</si>
  <si>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</si>
  <si>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</si>
  <si>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</si>
  <si>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</si>
  <si>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註1: 本表華僑旅客包含持入境特別簽證之大陸地區、港澳居民，及長期旅居境外之無戶籍國民。</t>
  </si>
  <si>
    <t>107</t>
  </si>
  <si>
    <t>1</t>
  </si>
  <si>
    <t>January</t>
  </si>
  <si>
    <t>4</t>
  </si>
  <si>
    <t>April</t>
  </si>
  <si>
    <t>韓國 Korea,Republic of</t>
  </si>
  <si>
    <t>美國 United States of America</t>
  </si>
  <si>
    <t>英國 United Kingdom</t>
  </si>
  <si>
    <t>俄羅斯 Russian Federation</t>
  </si>
  <si>
    <t>註2: 資料來源：內政部移民署。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</si>
</sst>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333375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33375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4" sqref="A4"/>
    </sheetView>
  </sheetViews>
  <sheetFormatPr defaultColWidth="9.00390625" defaultRowHeight="16.5"/>
  <sheetData>
    <row r="1" ht="15.75">
      <c r="A1" t="s">
        <v>72</v>
      </c>
    </row>
    <row r="3" ht="15.75">
      <c r="A3" t="s">
        <v>73</v>
      </c>
    </row>
    <row r="4" ht="15.75">
      <c r="A4" t="s">
        <v>74</v>
      </c>
    </row>
    <row r="5" ht="15.75">
      <c r="A5" t="s">
        <v>75</v>
      </c>
    </row>
    <row r="6" ht="15.7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65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107年1至4月來臺旅客人數及成長率－按居住地分
Table 1-3 Visitor Arrivals by Residence,
 January-April,2018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1" customFormat="1" ht="24" customHeight="1">
      <c r="A2" s="66" t="s">
        <v>68</v>
      </c>
      <c r="B2" s="66"/>
      <c r="C2" s="66"/>
      <c r="D2" s="67" t="str">
        <f>Sheet1!A1&amp;"年"&amp;Sheet1!A3&amp;"至"&amp;Sheet1!A5&amp;"月 "&amp;MID(Sheet1!A4,1,3)&amp;".-"&amp;MID(Sheet1!A6,1,3)&amp;"., "&amp;Sheet1!A1+1911</f>
        <v>107年1至4月 Jan.-Apr., 2018</v>
      </c>
      <c r="E2" s="67"/>
      <c r="F2" s="67"/>
      <c r="G2" s="67" t="str">
        <f>Sheet1!A1-1&amp;"年"&amp;Sheet1!A3&amp;"至"&amp;Sheet1!A5&amp;"月 "&amp;MID(Sheet1!A4,1,3)&amp;".-"&amp;MID(Sheet1!A6,1,3)&amp;".,"&amp;Sheet1!A1+1911-1</f>
        <v>106年1至4月 Jan.-Apr.,2017</v>
      </c>
      <c r="H2" s="68"/>
      <c r="I2" s="68"/>
      <c r="J2" s="69" t="s">
        <v>69</v>
      </c>
      <c r="K2" s="69"/>
      <c r="L2" s="69"/>
    </row>
    <row r="3" spans="1:12" s="1" customFormat="1" ht="48" customHeight="1">
      <c r="A3" s="66"/>
      <c r="B3" s="66"/>
      <c r="C3" s="66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62" t="s">
        <v>0</v>
      </c>
      <c r="B4" s="60" t="s">
        <v>45</v>
      </c>
      <c r="C4" s="61"/>
      <c r="D4" s="2">
        <f aca="true" t="shared" si="0" ref="D4:D49">E4+F4</f>
        <v>489405</v>
      </c>
      <c r="E4" s="2">
        <v>453730</v>
      </c>
      <c r="F4" s="3">
        <v>35675</v>
      </c>
      <c r="G4" s="2">
        <f aca="true" t="shared" si="1" ref="G4:G49">H4+I4</f>
        <v>533055</v>
      </c>
      <c r="H4" s="2">
        <v>491027</v>
      </c>
      <c r="I4" s="3">
        <v>42028</v>
      </c>
      <c r="J4" s="4">
        <f>IF(G4=0,"-",((D4/G4)-1)*100)</f>
        <v>-8.188648450910318</v>
      </c>
      <c r="K4" s="4">
        <f>IF(H4=0,"-",((E4/H4)-1)*100)</f>
        <v>-7.595712659385335</v>
      </c>
      <c r="L4" s="4">
        <f>IF(I4=0,"-",((F4/I4)-1)*100)</f>
        <v>-15.116113067478821</v>
      </c>
    </row>
    <row r="5" spans="1:12" s="1" customFormat="1" ht="15" customHeight="1">
      <c r="A5" s="63"/>
      <c r="B5" s="60" t="s">
        <v>46</v>
      </c>
      <c r="C5" s="61"/>
      <c r="D5" s="2">
        <f t="shared" si="0"/>
        <v>927960</v>
      </c>
      <c r="E5" s="2">
        <v>917157</v>
      </c>
      <c r="F5" s="3">
        <v>10803</v>
      </c>
      <c r="G5" s="2">
        <f t="shared" si="1"/>
        <v>873771</v>
      </c>
      <c r="H5" s="2">
        <v>861015</v>
      </c>
      <c r="I5" s="3">
        <v>12756</v>
      </c>
      <c r="J5" s="4">
        <f aca="true" t="shared" si="2" ref="J5:J49">IF(G5=0,"-",((D5/G5)-1)*100)</f>
        <v>6.201739357337344</v>
      </c>
      <c r="K5" s="4">
        <f aca="true" t="shared" si="3" ref="K5:K49">IF(H5=0,"-",((E5/H5)-1)*100)</f>
        <v>6.520443894705674</v>
      </c>
      <c r="L5" s="4">
        <f aca="true" t="shared" si="4" ref="L5:L49">IF(I5=0,"-",((F5/I5)-1)*100)</f>
        <v>-15.310442144873004</v>
      </c>
    </row>
    <row r="6" spans="1:12" s="1" customFormat="1" ht="15" customHeight="1">
      <c r="A6" s="63"/>
      <c r="B6" s="60" t="s">
        <v>6</v>
      </c>
      <c r="C6" s="61"/>
      <c r="D6" s="2">
        <f t="shared" si="0"/>
        <v>619270</v>
      </c>
      <c r="E6" s="2">
        <v>516</v>
      </c>
      <c r="F6" s="3">
        <v>618754</v>
      </c>
      <c r="G6" s="2">
        <f t="shared" si="1"/>
        <v>602047</v>
      </c>
      <c r="H6" s="2">
        <v>517</v>
      </c>
      <c r="I6" s="3">
        <v>601530</v>
      </c>
      <c r="J6" s="4">
        <f t="shared" si="2"/>
        <v>2.8607401083304174</v>
      </c>
      <c r="K6" s="4">
        <f t="shared" si="3"/>
        <v>-0.19342359767892114</v>
      </c>
      <c r="L6" s="4">
        <f t="shared" si="4"/>
        <v>2.863365085698133</v>
      </c>
    </row>
    <row r="7" spans="1:12" s="1" customFormat="1" ht="15" customHeight="1">
      <c r="A7" s="63"/>
      <c r="B7" s="60" t="s">
        <v>77</v>
      </c>
      <c r="C7" s="61"/>
      <c r="D7" s="2">
        <f t="shared" si="0"/>
        <v>366817</v>
      </c>
      <c r="E7" s="2">
        <v>1251</v>
      </c>
      <c r="F7" s="3">
        <v>365566</v>
      </c>
      <c r="G7" s="2">
        <f t="shared" si="1"/>
        <v>378075</v>
      </c>
      <c r="H7" s="2">
        <v>1139</v>
      </c>
      <c r="I7" s="3">
        <v>376936</v>
      </c>
      <c r="J7" s="4">
        <f t="shared" si="2"/>
        <v>-2.9777160616279885</v>
      </c>
      <c r="K7" s="4">
        <f t="shared" si="3"/>
        <v>9.83318700614575</v>
      </c>
      <c r="L7" s="4">
        <f t="shared" si="4"/>
        <v>-3.01642719188403</v>
      </c>
    </row>
    <row r="8" spans="1:12" s="1" customFormat="1" ht="15" customHeight="1">
      <c r="A8" s="63"/>
      <c r="B8" s="60" t="s">
        <v>7</v>
      </c>
      <c r="C8" s="61"/>
      <c r="D8" s="2">
        <f t="shared" si="0"/>
        <v>12422</v>
      </c>
      <c r="E8" s="2">
        <v>10</v>
      </c>
      <c r="F8" s="3">
        <v>12412</v>
      </c>
      <c r="G8" s="2">
        <f t="shared" si="1"/>
        <v>11497</v>
      </c>
      <c r="H8" s="2">
        <v>15</v>
      </c>
      <c r="I8" s="3">
        <v>11482</v>
      </c>
      <c r="J8" s="4">
        <f t="shared" si="2"/>
        <v>8.045577107071411</v>
      </c>
      <c r="K8" s="4">
        <f t="shared" si="3"/>
        <v>-33.333333333333336</v>
      </c>
      <c r="L8" s="4">
        <f t="shared" si="4"/>
        <v>8.09963421006794</v>
      </c>
    </row>
    <row r="9" spans="1:12" s="1" customFormat="1" ht="15" customHeight="1">
      <c r="A9" s="63"/>
      <c r="B9" s="60" t="s">
        <v>8</v>
      </c>
      <c r="C9" s="61"/>
      <c r="D9" s="2">
        <f t="shared" si="0"/>
        <v>7218</v>
      </c>
      <c r="E9" s="2">
        <v>23</v>
      </c>
      <c r="F9" s="3">
        <v>7195</v>
      </c>
      <c r="G9" s="2">
        <f t="shared" si="1"/>
        <v>6914</v>
      </c>
      <c r="H9" s="2">
        <v>28</v>
      </c>
      <c r="I9" s="3">
        <v>6886</v>
      </c>
      <c r="J9" s="4">
        <f t="shared" si="2"/>
        <v>4.396875903962982</v>
      </c>
      <c r="K9" s="4">
        <f t="shared" si="3"/>
        <v>-17.85714285714286</v>
      </c>
      <c r="L9" s="4">
        <f t="shared" si="4"/>
        <v>4.487365669474297</v>
      </c>
    </row>
    <row r="10" spans="1:12" s="1" customFormat="1" ht="15" customHeight="1">
      <c r="A10" s="63"/>
      <c r="B10" s="72" t="s">
        <v>1</v>
      </c>
      <c r="C10" s="56" t="s">
        <v>37</v>
      </c>
      <c r="D10" s="2">
        <f t="shared" si="0"/>
        <v>171800</v>
      </c>
      <c r="E10" s="2">
        <v>278</v>
      </c>
      <c r="F10" s="3">
        <v>171522</v>
      </c>
      <c r="G10" s="2">
        <f t="shared" si="1"/>
        <v>171975</v>
      </c>
      <c r="H10" s="2">
        <v>272</v>
      </c>
      <c r="I10" s="3">
        <v>171703</v>
      </c>
      <c r="J10" s="4">
        <f t="shared" si="2"/>
        <v>-0.10175897659543409</v>
      </c>
      <c r="K10" s="4">
        <f t="shared" si="3"/>
        <v>2.2058823529411686</v>
      </c>
      <c r="L10" s="4">
        <f t="shared" si="4"/>
        <v>-0.10541458215639343</v>
      </c>
    </row>
    <row r="11" spans="1:12" s="1" customFormat="1" ht="15" customHeight="1">
      <c r="A11" s="63"/>
      <c r="B11" s="63"/>
      <c r="C11" s="6" t="s">
        <v>38</v>
      </c>
      <c r="D11" s="2">
        <f t="shared" si="0"/>
        <v>129067</v>
      </c>
      <c r="E11" s="2">
        <v>97</v>
      </c>
      <c r="F11" s="3">
        <v>128970</v>
      </c>
      <c r="G11" s="2">
        <f t="shared" si="1"/>
        <v>127220</v>
      </c>
      <c r="H11" s="2">
        <v>113</v>
      </c>
      <c r="I11" s="3">
        <v>127107</v>
      </c>
      <c r="J11" s="4">
        <f t="shared" si="2"/>
        <v>1.4518157522402042</v>
      </c>
      <c r="K11" s="4">
        <f t="shared" si="3"/>
        <v>-14.15929203539823</v>
      </c>
      <c r="L11" s="4">
        <f t="shared" si="4"/>
        <v>1.4656942575939969</v>
      </c>
    </row>
    <row r="12" spans="1:12" s="1" customFormat="1" ht="15" customHeight="1">
      <c r="A12" s="63"/>
      <c r="B12" s="63"/>
      <c r="C12" s="6" t="s">
        <v>39</v>
      </c>
      <c r="D12" s="2">
        <f t="shared" si="0"/>
        <v>60173</v>
      </c>
      <c r="E12" s="2">
        <v>164</v>
      </c>
      <c r="F12" s="3">
        <v>60009</v>
      </c>
      <c r="G12" s="2">
        <f t="shared" si="1"/>
        <v>56353</v>
      </c>
      <c r="H12" s="2">
        <v>152</v>
      </c>
      <c r="I12" s="3">
        <v>56201</v>
      </c>
      <c r="J12" s="4">
        <f t="shared" si="2"/>
        <v>6.7786985608574435</v>
      </c>
      <c r="K12" s="4">
        <f t="shared" si="3"/>
        <v>7.8947368421052655</v>
      </c>
      <c r="L12" s="4">
        <f t="shared" si="4"/>
        <v>6.775680148040064</v>
      </c>
    </row>
    <row r="13" spans="1:12" s="1" customFormat="1" ht="15" customHeight="1">
      <c r="A13" s="63"/>
      <c r="B13" s="63"/>
      <c r="C13" s="6" t="s">
        <v>40</v>
      </c>
      <c r="D13" s="2">
        <f t="shared" si="0"/>
        <v>145367</v>
      </c>
      <c r="E13" s="2">
        <v>937</v>
      </c>
      <c r="F13" s="3">
        <v>144430</v>
      </c>
      <c r="G13" s="2">
        <f t="shared" si="1"/>
        <v>92064</v>
      </c>
      <c r="H13" s="2">
        <v>1022</v>
      </c>
      <c r="I13" s="3">
        <v>91042</v>
      </c>
      <c r="J13" s="4">
        <f t="shared" si="2"/>
        <v>57.89776677094196</v>
      </c>
      <c r="K13" s="4">
        <f t="shared" si="3"/>
        <v>-8.317025440313108</v>
      </c>
      <c r="L13" s="4">
        <f t="shared" si="4"/>
        <v>58.64106676039631</v>
      </c>
    </row>
    <row r="14" spans="1:12" s="1" customFormat="1" ht="15" customHeight="1">
      <c r="A14" s="63"/>
      <c r="B14" s="63"/>
      <c r="C14" s="6" t="s">
        <v>41</v>
      </c>
      <c r="D14" s="2">
        <f t="shared" si="0"/>
        <v>112331</v>
      </c>
      <c r="E14" s="2">
        <v>153</v>
      </c>
      <c r="F14" s="3">
        <v>112178</v>
      </c>
      <c r="G14" s="2">
        <f t="shared" si="1"/>
        <v>104781</v>
      </c>
      <c r="H14" s="2">
        <v>188</v>
      </c>
      <c r="I14" s="3">
        <v>104593</v>
      </c>
      <c r="J14" s="4">
        <f t="shared" si="2"/>
        <v>7.20550481480422</v>
      </c>
      <c r="K14" s="4">
        <f t="shared" si="3"/>
        <v>-18.617021276595747</v>
      </c>
      <c r="L14" s="4">
        <f t="shared" si="4"/>
        <v>7.251919344506796</v>
      </c>
    </row>
    <row r="15" spans="1:12" s="1" customFormat="1" ht="15" customHeight="1">
      <c r="A15" s="63"/>
      <c r="B15" s="63"/>
      <c r="C15" s="6" t="s">
        <v>63</v>
      </c>
      <c r="D15" s="2">
        <f t="shared" si="0"/>
        <v>159916</v>
      </c>
      <c r="E15" s="2">
        <v>1214</v>
      </c>
      <c r="F15" s="3">
        <v>158702</v>
      </c>
      <c r="G15" s="2">
        <f t="shared" si="1"/>
        <v>114473</v>
      </c>
      <c r="H15" s="2">
        <v>1187</v>
      </c>
      <c r="I15" s="3">
        <v>113286</v>
      </c>
      <c r="J15" s="4">
        <f t="shared" si="2"/>
        <v>39.697570606169144</v>
      </c>
      <c r="K15" s="4">
        <f t="shared" si="3"/>
        <v>2.2746419545071506</v>
      </c>
      <c r="L15" s="4">
        <f t="shared" si="4"/>
        <v>40.08968451529758</v>
      </c>
    </row>
    <row r="16" spans="1:12" s="1" customFormat="1" ht="15" customHeight="1">
      <c r="A16" s="63"/>
      <c r="B16" s="63"/>
      <c r="C16" s="6" t="s">
        <v>42</v>
      </c>
      <c r="D16" s="2">
        <f t="shared" si="0"/>
        <v>13331</v>
      </c>
      <c r="E16" s="2">
        <v>112</v>
      </c>
      <c r="F16" s="3">
        <v>13219</v>
      </c>
      <c r="G16" s="2">
        <f t="shared" si="1"/>
        <v>8184</v>
      </c>
      <c r="H16" s="2">
        <v>101</v>
      </c>
      <c r="I16" s="3">
        <v>8083</v>
      </c>
      <c r="J16" s="4">
        <f t="shared" si="2"/>
        <v>62.891006842619745</v>
      </c>
      <c r="K16" s="4">
        <f t="shared" si="3"/>
        <v>10.8910891089109</v>
      </c>
      <c r="L16" s="4">
        <f t="shared" si="4"/>
        <v>63.54076456761104</v>
      </c>
    </row>
    <row r="17" spans="1:12" s="1" customFormat="1" ht="15" customHeight="1">
      <c r="A17" s="63"/>
      <c r="B17" s="64"/>
      <c r="C17" s="6" t="s">
        <v>43</v>
      </c>
      <c r="D17" s="2">
        <f t="shared" si="0"/>
        <v>791985</v>
      </c>
      <c r="E17" s="2">
        <v>2955</v>
      </c>
      <c r="F17" s="3">
        <v>789030</v>
      </c>
      <c r="G17" s="2">
        <f t="shared" si="1"/>
        <v>675050</v>
      </c>
      <c r="H17" s="2">
        <v>3035</v>
      </c>
      <c r="I17" s="3">
        <v>672015</v>
      </c>
      <c r="J17" s="4">
        <f t="shared" si="2"/>
        <v>17.322420561439888</v>
      </c>
      <c r="K17" s="4">
        <f t="shared" si="3"/>
        <v>-2.635914332784184</v>
      </c>
      <c r="L17" s="4">
        <f t="shared" si="4"/>
        <v>17.412557755407242</v>
      </c>
    </row>
    <row r="18" spans="1:12" s="1" customFormat="1" ht="15" customHeight="1">
      <c r="A18" s="63"/>
      <c r="B18" s="60" t="s">
        <v>9</v>
      </c>
      <c r="C18" s="61"/>
      <c r="D18" s="2">
        <f t="shared" si="0"/>
        <v>4780</v>
      </c>
      <c r="E18" s="2">
        <v>17</v>
      </c>
      <c r="F18" s="3">
        <v>4763</v>
      </c>
      <c r="G18" s="2">
        <f t="shared" si="1"/>
        <v>3741</v>
      </c>
      <c r="H18" s="2">
        <v>18</v>
      </c>
      <c r="I18" s="3">
        <v>3723</v>
      </c>
      <c r="J18" s="4">
        <f t="shared" si="2"/>
        <v>27.773322641005073</v>
      </c>
      <c r="K18" s="4">
        <f t="shared" si="3"/>
        <v>-5.555555555555558</v>
      </c>
      <c r="L18" s="4">
        <f t="shared" si="4"/>
        <v>27.934461455815196</v>
      </c>
    </row>
    <row r="19" spans="1:12" s="1" customFormat="1" ht="15" customHeight="1">
      <c r="A19" s="64"/>
      <c r="B19" s="60" t="s">
        <v>10</v>
      </c>
      <c r="C19" s="61"/>
      <c r="D19" s="2">
        <f t="shared" si="0"/>
        <v>3219857</v>
      </c>
      <c r="E19" s="2">
        <v>1375659</v>
      </c>
      <c r="F19" s="3">
        <v>1844198</v>
      </c>
      <c r="G19" s="2">
        <f t="shared" si="1"/>
        <v>3084150</v>
      </c>
      <c r="H19" s="2">
        <v>1356794</v>
      </c>
      <c r="I19" s="3">
        <v>1727356</v>
      </c>
      <c r="J19" s="4">
        <f t="shared" si="2"/>
        <v>4.400142664915774</v>
      </c>
      <c r="K19" s="4">
        <f t="shared" si="3"/>
        <v>1.3904100401387343</v>
      </c>
      <c r="L19" s="4">
        <f t="shared" si="4"/>
        <v>6.764210735945575</v>
      </c>
    </row>
    <row r="20" spans="1:12" s="1" customFormat="1" ht="15" customHeight="1">
      <c r="A20" s="62" t="s">
        <v>2</v>
      </c>
      <c r="B20" s="60" t="s">
        <v>11</v>
      </c>
      <c r="C20" s="61"/>
      <c r="D20" s="2">
        <f t="shared" si="0"/>
        <v>45445</v>
      </c>
      <c r="E20" s="2">
        <v>113</v>
      </c>
      <c r="F20" s="3">
        <v>45332</v>
      </c>
      <c r="G20" s="2">
        <f t="shared" si="1"/>
        <v>37822</v>
      </c>
      <c r="H20" s="2">
        <v>106</v>
      </c>
      <c r="I20" s="3">
        <v>37716</v>
      </c>
      <c r="J20" s="4">
        <f t="shared" si="2"/>
        <v>20.15493628047169</v>
      </c>
      <c r="K20" s="4">
        <f t="shared" si="3"/>
        <v>6.60377358490567</v>
      </c>
      <c r="L20" s="4">
        <f t="shared" si="4"/>
        <v>20.19302152932443</v>
      </c>
    </row>
    <row r="21" spans="1:12" s="1" customFormat="1" ht="15" customHeight="1">
      <c r="A21" s="63"/>
      <c r="B21" s="60" t="s">
        <v>78</v>
      </c>
      <c r="C21" s="61"/>
      <c r="D21" s="2">
        <f t="shared" si="0"/>
        <v>184915</v>
      </c>
      <c r="E21" s="2">
        <v>1312</v>
      </c>
      <c r="F21" s="3">
        <v>183603</v>
      </c>
      <c r="G21" s="2">
        <f t="shared" si="1"/>
        <v>180226</v>
      </c>
      <c r="H21" s="2">
        <v>1261</v>
      </c>
      <c r="I21" s="3">
        <v>178965</v>
      </c>
      <c r="J21" s="4">
        <f t="shared" si="2"/>
        <v>2.601733379201665</v>
      </c>
      <c r="K21" s="4">
        <f t="shared" si="3"/>
        <v>4.044409199048382</v>
      </c>
      <c r="L21" s="4">
        <f t="shared" si="4"/>
        <v>2.591568183723081</v>
      </c>
    </row>
    <row r="22" spans="1:12" s="1" customFormat="1" ht="15" customHeight="1">
      <c r="A22" s="63"/>
      <c r="B22" s="60" t="s">
        <v>12</v>
      </c>
      <c r="C22" s="61"/>
      <c r="D22" s="2">
        <f t="shared" si="0"/>
        <v>1431</v>
      </c>
      <c r="E22" s="2">
        <v>3</v>
      </c>
      <c r="F22" s="3">
        <v>1428</v>
      </c>
      <c r="G22" s="2">
        <f t="shared" si="1"/>
        <v>1384</v>
      </c>
      <c r="H22" s="2">
        <v>2</v>
      </c>
      <c r="I22" s="3">
        <v>1382</v>
      </c>
      <c r="J22" s="4">
        <f t="shared" si="2"/>
        <v>3.395953757225434</v>
      </c>
      <c r="K22" s="4">
        <f t="shared" si="3"/>
        <v>50</v>
      </c>
      <c r="L22" s="4">
        <f t="shared" si="4"/>
        <v>3.32850940665701</v>
      </c>
    </row>
    <row r="23" spans="1:12" s="1" customFormat="1" ht="15" customHeight="1">
      <c r="A23" s="63"/>
      <c r="B23" s="60" t="s">
        <v>13</v>
      </c>
      <c r="C23" s="61"/>
      <c r="D23" s="2">
        <f t="shared" si="0"/>
        <v>1769</v>
      </c>
      <c r="E23" s="2">
        <v>129</v>
      </c>
      <c r="F23" s="3">
        <v>1640</v>
      </c>
      <c r="G23" s="2">
        <f t="shared" si="1"/>
        <v>1666</v>
      </c>
      <c r="H23" s="2">
        <v>122</v>
      </c>
      <c r="I23" s="3">
        <v>1544</v>
      </c>
      <c r="J23" s="4">
        <f t="shared" si="2"/>
        <v>6.182472989195675</v>
      </c>
      <c r="K23" s="4">
        <f t="shared" si="3"/>
        <v>5.737704918032782</v>
      </c>
      <c r="L23" s="4">
        <f t="shared" si="4"/>
        <v>6.217616580310881</v>
      </c>
    </row>
    <row r="24" spans="1:12" s="1" customFormat="1" ht="15" customHeight="1">
      <c r="A24" s="63"/>
      <c r="B24" s="60" t="s">
        <v>14</v>
      </c>
      <c r="C24" s="61"/>
      <c r="D24" s="2">
        <f t="shared" si="0"/>
        <v>592</v>
      </c>
      <c r="E24" s="2">
        <v>58</v>
      </c>
      <c r="F24" s="3">
        <v>534</v>
      </c>
      <c r="G24" s="2">
        <f t="shared" si="1"/>
        <v>504</v>
      </c>
      <c r="H24" s="2">
        <v>51</v>
      </c>
      <c r="I24" s="3">
        <v>453</v>
      </c>
      <c r="J24" s="4">
        <f t="shared" si="2"/>
        <v>17.460317460317466</v>
      </c>
      <c r="K24" s="4">
        <f t="shared" si="3"/>
        <v>13.725490196078427</v>
      </c>
      <c r="L24" s="4">
        <f t="shared" si="4"/>
        <v>17.88079470198676</v>
      </c>
    </row>
    <row r="25" spans="1:12" s="1" customFormat="1" ht="15" customHeight="1">
      <c r="A25" s="63"/>
      <c r="B25" s="60" t="s">
        <v>15</v>
      </c>
      <c r="C25" s="61"/>
      <c r="D25" s="2">
        <f t="shared" si="0"/>
        <v>4233</v>
      </c>
      <c r="E25" s="2">
        <v>103</v>
      </c>
      <c r="F25" s="3">
        <v>4130</v>
      </c>
      <c r="G25" s="2">
        <f t="shared" si="1"/>
        <v>3999</v>
      </c>
      <c r="H25" s="2">
        <v>90</v>
      </c>
      <c r="I25" s="3">
        <v>3909</v>
      </c>
      <c r="J25" s="4">
        <f t="shared" si="2"/>
        <v>5.851462865716428</v>
      </c>
      <c r="K25" s="4">
        <f t="shared" si="3"/>
        <v>14.444444444444438</v>
      </c>
      <c r="L25" s="4">
        <f t="shared" si="4"/>
        <v>5.653619851624447</v>
      </c>
    </row>
    <row r="26" spans="1:12" s="1" customFormat="1" ht="15" customHeight="1">
      <c r="A26" s="64"/>
      <c r="B26" s="60" t="s">
        <v>16</v>
      </c>
      <c r="C26" s="61"/>
      <c r="D26" s="2">
        <f t="shared" si="0"/>
        <v>238385</v>
      </c>
      <c r="E26" s="2">
        <v>1718</v>
      </c>
      <c r="F26" s="3">
        <v>236667</v>
      </c>
      <c r="G26" s="2">
        <f t="shared" si="1"/>
        <v>225601</v>
      </c>
      <c r="H26" s="2">
        <v>1632</v>
      </c>
      <c r="I26" s="3">
        <v>223969</v>
      </c>
      <c r="J26" s="4">
        <f t="shared" si="2"/>
        <v>5.666641548574702</v>
      </c>
      <c r="K26" s="4">
        <f t="shared" si="3"/>
        <v>5.269607843137258</v>
      </c>
      <c r="L26" s="4">
        <f t="shared" si="4"/>
        <v>5.669534623095163</v>
      </c>
    </row>
    <row r="27" spans="1:12" s="1" customFormat="1" ht="15" customHeight="1">
      <c r="A27" s="62" t="s">
        <v>3</v>
      </c>
      <c r="B27" s="60" t="s">
        <v>17</v>
      </c>
      <c r="C27" s="61"/>
      <c r="D27" s="2">
        <f t="shared" si="0"/>
        <v>2467</v>
      </c>
      <c r="E27" s="2">
        <v>1</v>
      </c>
      <c r="F27" s="3">
        <v>2466</v>
      </c>
      <c r="G27" s="2">
        <f t="shared" si="1"/>
        <v>2444</v>
      </c>
      <c r="H27" s="2">
        <v>6</v>
      </c>
      <c r="I27" s="3">
        <v>2438</v>
      </c>
      <c r="J27" s="4">
        <f t="shared" si="2"/>
        <v>0.9410801963993354</v>
      </c>
      <c r="K27" s="4">
        <f t="shared" si="3"/>
        <v>-83.33333333333334</v>
      </c>
      <c r="L27" s="4">
        <f t="shared" si="4"/>
        <v>1.1484823625922846</v>
      </c>
    </row>
    <row r="28" spans="1:12" s="1" customFormat="1" ht="15" customHeight="1">
      <c r="A28" s="63"/>
      <c r="B28" s="60" t="s">
        <v>18</v>
      </c>
      <c r="C28" s="61"/>
      <c r="D28" s="2">
        <f t="shared" si="0"/>
        <v>16815</v>
      </c>
      <c r="E28" s="2">
        <v>26</v>
      </c>
      <c r="F28" s="3">
        <v>16789</v>
      </c>
      <c r="G28" s="2">
        <f t="shared" si="1"/>
        <v>15695</v>
      </c>
      <c r="H28" s="2">
        <v>27</v>
      </c>
      <c r="I28" s="3">
        <v>15668</v>
      </c>
      <c r="J28" s="4">
        <f t="shared" si="2"/>
        <v>7.136030582988218</v>
      </c>
      <c r="K28" s="4">
        <f t="shared" si="3"/>
        <v>-3.703703703703709</v>
      </c>
      <c r="L28" s="4">
        <f t="shared" si="4"/>
        <v>7.154710237426598</v>
      </c>
    </row>
    <row r="29" spans="1:12" s="1" customFormat="1" ht="15" customHeight="1">
      <c r="A29" s="63"/>
      <c r="B29" s="60" t="s">
        <v>19</v>
      </c>
      <c r="C29" s="61"/>
      <c r="D29" s="2">
        <f t="shared" si="0"/>
        <v>22196</v>
      </c>
      <c r="E29" s="2">
        <v>42</v>
      </c>
      <c r="F29" s="3">
        <v>22154</v>
      </c>
      <c r="G29" s="2">
        <f t="shared" si="1"/>
        <v>25868</v>
      </c>
      <c r="H29" s="2">
        <v>43</v>
      </c>
      <c r="I29" s="3">
        <v>25825</v>
      </c>
      <c r="J29" s="4">
        <f t="shared" si="2"/>
        <v>-14.195144580176278</v>
      </c>
      <c r="K29" s="4">
        <f t="shared" si="3"/>
        <v>-2.3255813953488413</v>
      </c>
      <c r="L29" s="4">
        <f t="shared" si="4"/>
        <v>-14.214908034849948</v>
      </c>
    </row>
    <row r="30" spans="1:12" s="1" customFormat="1" ht="15" customHeight="1">
      <c r="A30" s="63"/>
      <c r="B30" s="60" t="s">
        <v>20</v>
      </c>
      <c r="C30" s="61"/>
      <c r="D30" s="2">
        <f t="shared" si="0"/>
        <v>6266</v>
      </c>
      <c r="E30" s="2">
        <v>5</v>
      </c>
      <c r="F30" s="3">
        <v>6261</v>
      </c>
      <c r="G30" s="2">
        <f t="shared" si="1"/>
        <v>5966</v>
      </c>
      <c r="H30" s="2">
        <v>3</v>
      </c>
      <c r="I30" s="3">
        <v>5963</v>
      </c>
      <c r="J30" s="4">
        <f t="shared" si="2"/>
        <v>5.0284948038886945</v>
      </c>
      <c r="K30" s="4">
        <f t="shared" si="3"/>
        <v>66.66666666666667</v>
      </c>
      <c r="L30" s="4">
        <f t="shared" si="4"/>
        <v>4.997484487673987</v>
      </c>
    </row>
    <row r="31" spans="1:12" s="1" customFormat="1" ht="15" customHeight="1">
      <c r="A31" s="63"/>
      <c r="B31" s="60" t="s">
        <v>21</v>
      </c>
      <c r="C31" s="61"/>
      <c r="D31" s="2">
        <f t="shared" si="0"/>
        <v>7752</v>
      </c>
      <c r="E31" s="2">
        <v>8</v>
      </c>
      <c r="F31" s="3">
        <v>7744</v>
      </c>
      <c r="G31" s="2">
        <f t="shared" si="1"/>
        <v>8531</v>
      </c>
      <c r="H31" s="2">
        <v>8</v>
      </c>
      <c r="I31" s="3">
        <v>8523</v>
      </c>
      <c r="J31" s="4">
        <f t="shared" si="2"/>
        <v>-9.131403118040094</v>
      </c>
      <c r="K31" s="4">
        <f t="shared" si="3"/>
        <v>0</v>
      </c>
      <c r="L31" s="4">
        <f t="shared" si="4"/>
        <v>-9.139974187492673</v>
      </c>
    </row>
    <row r="32" spans="1:12" s="1" customFormat="1" ht="15" customHeight="1">
      <c r="A32" s="63"/>
      <c r="B32" s="60" t="s">
        <v>44</v>
      </c>
      <c r="C32" s="61"/>
      <c r="D32" s="2">
        <f t="shared" si="0"/>
        <v>3599</v>
      </c>
      <c r="E32" s="2">
        <v>20</v>
      </c>
      <c r="F32" s="3">
        <v>3579</v>
      </c>
      <c r="G32" s="2">
        <f t="shared" si="1"/>
        <v>4052</v>
      </c>
      <c r="H32" s="2">
        <v>20</v>
      </c>
      <c r="I32" s="3">
        <v>4032</v>
      </c>
      <c r="J32" s="4">
        <f t="shared" si="2"/>
        <v>-11.179664363277396</v>
      </c>
      <c r="K32" s="4">
        <f t="shared" si="3"/>
        <v>0</v>
      </c>
      <c r="L32" s="4">
        <f t="shared" si="4"/>
        <v>-11.235119047619047</v>
      </c>
    </row>
    <row r="33" spans="1:12" s="1" customFormat="1" ht="15" customHeight="1">
      <c r="A33" s="63"/>
      <c r="B33" s="60" t="s">
        <v>22</v>
      </c>
      <c r="C33" s="61"/>
      <c r="D33" s="2">
        <f t="shared" si="0"/>
        <v>3859</v>
      </c>
      <c r="E33" s="2">
        <v>12</v>
      </c>
      <c r="F33" s="3">
        <v>3847</v>
      </c>
      <c r="G33" s="2">
        <f t="shared" si="1"/>
        <v>3773</v>
      </c>
      <c r="H33" s="2">
        <v>15</v>
      </c>
      <c r="I33" s="3">
        <v>3758</v>
      </c>
      <c r="J33" s="4">
        <f t="shared" si="2"/>
        <v>2.279353299761455</v>
      </c>
      <c r="K33" s="4">
        <f t="shared" si="3"/>
        <v>-19.999999999999996</v>
      </c>
      <c r="L33" s="4">
        <f t="shared" si="4"/>
        <v>2.368281000532191</v>
      </c>
    </row>
    <row r="34" spans="1:12" s="1" customFormat="1" ht="15" customHeight="1">
      <c r="A34" s="63"/>
      <c r="B34" s="60" t="s">
        <v>79</v>
      </c>
      <c r="C34" s="61"/>
      <c r="D34" s="2">
        <f t="shared" si="0"/>
        <v>24325</v>
      </c>
      <c r="E34" s="2">
        <v>39</v>
      </c>
      <c r="F34" s="3">
        <v>24286</v>
      </c>
      <c r="G34" s="2">
        <f t="shared" si="1"/>
        <v>22243</v>
      </c>
      <c r="H34" s="2">
        <v>26</v>
      </c>
      <c r="I34" s="3">
        <v>22217</v>
      </c>
      <c r="J34" s="4">
        <f t="shared" si="2"/>
        <v>9.360248167962947</v>
      </c>
      <c r="K34" s="4">
        <f t="shared" si="3"/>
        <v>50</v>
      </c>
      <c r="L34" s="4">
        <f t="shared" si="4"/>
        <v>9.31268848179323</v>
      </c>
    </row>
    <row r="35" spans="1:12" s="1" customFormat="1" ht="15" customHeight="1">
      <c r="A35" s="63"/>
      <c r="B35" s="60" t="s">
        <v>23</v>
      </c>
      <c r="C35" s="61"/>
      <c r="D35" s="2">
        <f t="shared" si="0"/>
        <v>3076</v>
      </c>
      <c r="E35" s="2">
        <v>3</v>
      </c>
      <c r="F35" s="3">
        <v>3073</v>
      </c>
      <c r="G35" s="2">
        <f t="shared" si="1"/>
        <v>2655</v>
      </c>
      <c r="H35" s="2">
        <v>4</v>
      </c>
      <c r="I35" s="3">
        <v>2651</v>
      </c>
      <c r="J35" s="4">
        <f t="shared" si="2"/>
        <v>15.856873822975516</v>
      </c>
      <c r="K35" s="4">
        <f t="shared" si="3"/>
        <v>-25</v>
      </c>
      <c r="L35" s="4">
        <f t="shared" si="4"/>
        <v>15.918521312712187</v>
      </c>
    </row>
    <row r="36" spans="1:12" s="1" customFormat="1" ht="15" customHeight="1">
      <c r="A36" s="63"/>
      <c r="B36" s="60" t="s">
        <v>24</v>
      </c>
      <c r="C36" s="61"/>
      <c r="D36" s="2">
        <f t="shared" si="0"/>
        <v>570</v>
      </c>
      <c r="E36" s="2">
        <v>0</v>
      </c>
      <c r="F36" s="3">
        <v>570</v>
      </c>
      <c r="G36" s="2">
        <f t="shared" si="1"/>
        <v>614</v>
      </c>
      <c r="H36" s="2">
        <v>0</v>
      </c>
      <c r="I36" s="3">
        <v>614</v>
      </c>
      <c r="J36" s="4">
        <f t="shared" si="2"/>
        <v>-7.166123778501632</v>
      </c>
      <c r="K36" s="4" t="str">
        <f t="shared" si="3"/>
        <v>-</v>
      </c>
      <c r="L36" s="4">
        <f t="shared" si="4"/>
        <v>-7.166123778501632</v>
      </c>
    </row>
    <row r="37" spans="1:12" s="1" customFormat="1" ht="15" customHeight="1">
      <c r="A37" s="63"/>
      <c r="B37" s="60" t="s">
        <v>25</v>
      </c>
      <c r="C37" s="61"/>
      <c r="D37" s="2">
        <f t="shared" si="0"/>
        <v>3172</v>
      </c>
      <c r="E37" s="2">
        <v>6</v>
      </c>
      <c r="F37" s="3">
        <v>3166</v>
      </c>
      <c r="G37" s="2">
        <f t="shared" si="1"/>
        <v>3181</v>
      </c>
      <c r="H37" s="2">
        <v>2</v>
      </c>
      <c r="I37" s="3">
        <v>3179</v>
      </c>
      <c r="J37" s="4">
        <f t="shared" si="2"/>
        <v>-0.2829298962590432</v>
      </c>
      <c r="K37" s="4">
        <f t="shared" si="3"/>
        <v>200</v>
      </c>
      <c r="L37" s="4">
        <f t="shared" si="4"/>
        <v>-0.40893362692671076</v>
      </c>
    </row>
    <row r="38" spans="1:12" s="1" customFormat="1" ht="15" customHeight="1">
      <c r="A38" s="63"/>
      <c r="B38" s="60" t="s">
        <v>80</v>
      </c>
      <c r="C38" s="61"/>
      <c r="D38" s="2">
        <f t="shared" si="0"/>
        <v>2818</v>
      </c>
      <c r="E38" s="2">
        <v>3</v>
      </c>
      <c r="F38" s="3">
        <v>2815</v>
      </c>
      <c r="G38" s="2">
        <f t="shared" si="1"/>
        <v>2635</v>
      </c>
      <c r="H38" s="2">
        <v>0</v>
      </c>
      <c r="I38" s="3">
        <v>2635</v>
      </c>
      <c r="J38" s="4">
        <f t="shared" si="2"/>
        <v>6.944971537001887</v>
      </c>
      <c r="K38" s="4" t="str">
        <f t="shared" si="3"/>
        <v>-</v>
      </c>
      <c r="L38" s="4">
        <f t="shared" si="4"/>
        <v>6.831119544592035</v>
      </c>
    </row>
    <row r="39" spans="1:12" s="1" customFormat="1" ht="15" customHeight="1">
      <c r="A39" s="63"/>
      <c r="B39" s="60" t="s">
        <v>26</v>
      </c>
      <c r="C39" s="61"/>
      <c r="D39" s="2">
        <f t="shared" si="0"/>
        <v>17560</v>
      </c>
      <c r="E39" s="2">
        <v>18</v>
      </c>
      <c r="F39" s="3">
        <v>17542</v>
      </c>
      <c r="G39" s="2">
        <f t="shared" si="1"/>
        <v>16390</v>
      </c>
      <c r="H39" s="2">
        <v>12</v>
      </c>
      <c r="I39" s="3">
        <v>16378</v>
      </c>
      <c r="J39" s="4">
        <f t="shared" si="2"/>
        <v>7.1384990848078145</v>
      </c>
      <c r="K39" s="4">
        <f t="shared" si="3"/>
        <v>50</v>
      </c>
      <c r="L39" s="4">
        <f t="shared" si="4"/>
        <v>7.1070948833801495</v>
      </c>
    </row>
    <row r="40" spans="1:12" s="1" customFormat="1" ht="15" customHeight="1">
      <c r="A40" s="64"/>
      <c r="B40" s="60" t="s">
        <v>27</v>
      </c>
      <c r="C40" s="61"/>
      <c r="D40" s="2">
        <f t="shared" si="0"/>
        <v>114475</v>
      </c>
      <c r="E40" s="2">
        <v>183</v>
      </c>
      <c r="F40" s="3">
        <v>114292</v>
      </c>
      <c r="G40" s="2">
        <f t="shared" si="1"/>
        <v>114047</v>
      </c>
      <c r="H40" s="2">
        <v>166</v>
      </c>
      <c r="I40" s="3">
        <v>113881</v>
      </c>
      <c r="J40" s="4">
        <f t="shared" si="2"/>
        <v>0.37528387419221154</v>
      </c>
      <c r="K40" s="4">
        <f t="shared" si="3"/>
        <v>10.24096385542168</v>
      </c>
      <c r="L40" s="4">
        <f t="shared" si="4"/>
        <v>0.3609030479184483</v>
      </c>
    </row>
    <row r="41" spans="1:12" s="1" customFormat="1" ht="15" customHeight="1">
      <c r="A41" s="62" t="s">
        <v>4</v>
      </c>
      <c r="B41" s="60" t="s">
        <v>28</v>
      </c>
      <c r="C41" s="61"/>
      <c r="D41" s="2">
        <f t="shared" si="0"/>
        <v>34616</v>
      </c>
      <c r="E41" s="2">
        <v>98</v>
      </c>
      <c r="F41" s="3">
        <v>34518</v>
      </c>
      <c r="G41" s="2">
        <f t="shared" si="1"/>
        <v>31643</v>
      </c>
      <c r="H41" s="2">
        <v>128</v>
      </c>
      <c r="I41" s="3">
        <v>31515</v>
      </c>
      <c r="J41" s="4">
        <f t="shared" si="2"/>
        <v>9.39544290996428</v>
      </c>
      <c r="K41" s="4">
        <f t="shared" si="3"/>
        <v>-23.4375</v>
      </c>
      <c r="L41" s="4">
        <f t="shared" si="4"/>
        <v>9.528795811518332</v>
      </c>
    </row>
    <row r="42" spans="1:12" s="1" customFormat="1" ht="15" customHeight="1">
      <c r="A42" s="63"/>
      <c r="B42" s="60" t="s">
        <v>29</v>
      </c>
      <c r="C42" s="61"/>
      <c r="D42" s="2">
        <f t="shared" si="0"/>
        <v>5130</v>
      </c>
      <c r="E42" s="2">
        <v>14</v>
      </c>
      <c r="F42" s="3">
        <v>5116</v>
      </c>
      <c r="G42" s="2">
        <f t="shared" si="1"/>
        <v>5097</v>
      </c>
      <c r="H42" s="2">
        <v>17</v>
      </c>
      <c r="I42" s="3">
        <v>5080</v>
      </c>
      <c r="J42" s="4">
        <f t="shared" si="2"/>
        <v>0.6474396703943563</v>
      </c>
      <c r="K42" s="4">
        <f t="shared" si="3"/>
        <v>-17.647058823529417</v>
      </c>
      <c r="L42" s="4">
        <f t="shared" si="4"/>
        <v>0.7086614173228423</v>
      </c>
    </row>
    <row r="43" spans="1:12" s="1" customFormat="1" ht="15" customHeight="1">
      <c r="A43" s="63"/>
      <c r="B43" s="60" t="s">
        <v>30</v>
      </c>
      <c r="C43" s="61"/>
      <c r="D43" s="2">
        <f t="shared" si="0"/>
        <v>962</v>
      </c>
      <c r="E43" s="2">
        <v>10</v>
      </c>
      <c r="F43" s="3">
        <v>952</v>
      </c>
      <c r="G43" s="2">
        <f t="shared" si="1"/>
        <v>1118</v>
      </c>
      <c r="H43" s="2">
        <v>8</v>
      </c>
      <c r="I43" s="3">
        <v>1110</v>
      </c>
      <c r="J43" s="4">
        <f t="shared" si="2"/>
        <v>-13.953488372093027</v>
      </c>
      <c r="K43" s="4">
        <f t="shared" si="3"/>
        <v>25</v>
      </c>
      <c r="L43" s="4">
        <f t="shared" si="4"/>
        <v>-14.234234234234233</v>
      </c>
    </row>
    <row r="44" spans="1:12" s="1" customFormat="1" ht="15" customHeight="1">
      <c r="A44" s="64"/>
      <c r="B44" s="60" t="s">
        <v>31</v>
      </c>
      <c r="C44" s="61"/>
      <c r="D44" s="2">
        <f t="shared" si="0"/>
        <v>40708</v>
      </c>
      <c r="E44" s="2">
        <v>122</v>
      </c>
      <c r="F44" s="3">
        <v>40586</v>
      </c>
      <c r="G44" s="2">
        <f t="shared" si="1"/>
        <v>37858</v>
      </c>
      <c r="H44" s="2">
        <v>153</v>
      </c>
      <c r="I44" s="3">
        <v>37705</v>
      </c>
      <c r="J44" s="4">
        <f t="shared" si="2"/>
        <v>7.528131438533459</v>
      </c>
      <c r="K44" s="4">
        <f t="shared" si="3"/>
        <v>-20.261437908496728</v>
      </c>
      <c r="L44" s="4">
        <f t="shared" si="4"/>
        <v>7.6408964328338325</v>
      </c>
    </row>
    <row r="45" spans="1:12" s="1" customFormat="1" ht="24.75" customHeight="1">
      <c r="A45" s="62" t="s">
        <v>5</v>
      </c>
      <c r="B45" s="60" t="s">
        <v>32</v>
      </c>
      <c r="C45" s="61"/>
      <c r="D45" s="2">
        <f t="shared" si="0"/>
        <v>1995</v>
      </c>
      <c r="E45" s="2">
        <v>45</v>
      </c>
      <c r="F45" s="3">
        <v>1950</v>
      </c>
      <c r="G45" s="2">
        <f t="shared" si="1"/>
        <v>1929</v>
      </c>
      <c r="H45" s="2">
        <v>31</v>
      </c>
      <c r="I45" s="3">
        <v>1898</v>
      </c>
      <c r="J45" s="4">
        <f t="shared" si="2"/>
        <v>3.4214618973561484</v>
      </c>
      <c r="K45" s="4">
        <f t="shared" si="3"/>
        <v>45.16129032258065</v>
      </c>
      <c r="L45" s="4">
        <f t="shared" si="4"/>
        <v>2.7397260273972712</v>
      </c>
    </row>
    <row r="46" spans="1:12" s="1" customFormat="1" ht="24.75" customHeight="1">
      <c r="A46" s="63"/>
      <c r="B46" s="60" t="s">
        <v>33</v>
      </c>
      <c r="C46" s="61"/>
      <c r="D46" s="2">
        <f t="shared" si="0"/>
        <v>1875</v>
      </c>
      <c r="E46" s="2">
        <v>20</v>
      </c>
      <c r="F46" s="3">
        <v>1855</v>
      </c>
      <c r="G46" s="2">
        <f t="shared" si="1"/>
        <v>1755</v>
      </c>
      <c r="H46" s="2">
        <v>6</v>
      </c>
      <c r="I46" s="3">
        <v>1749</v>
      </c>
      <c r="J46" s="4">
        <f t="shared" si="2"/>
        <v>6.8376068376068355</v>
      </c>
      <c r="K46" s="4">
        <f t="shared" si="3"/>
        <v>233.33333333333334</v>
      </c>
      <c r="L46" s="4">
        <f t="shared" si="4"/>
        <v>6.060606060606055</v>
      </c>
    </row>
    <row r="47" spans="1:12" s="1" customFormat="1" ht="19.5" customHeight="1">
      <c r="A47" s="64"/>
      <c r="B47" s="74" t="s">
        <v>34</v>
      </c>
      <c r="C47" s="71"/>
      <c r="D47" s="2">
        <f t="shared" si="0"/>
        <v>3870</v>
      </c>
      <c r="E47" s="2">
        <v>65</v>
      </c>
      <c r="F47" s="3">
        <v>3805</v>
      </c>
      <c r="G47" s="2">
        <f t="shared" si="1"/>
        <v>3684</v>
      </c>
      <c r="H47" s="2">
        <v>37</v>
      </c>
      <c r="I47" s="3">
        <v>3647</v>
      </c>
      <c r="J47" s="4">
        <f t="shared" si="2"/>
        <v>5.048859934853422</v>
      </c>
      <c r="K47" s="4">
        <f t="shared" si="3"/>
        <v>75.67567567567568</v>
      </c>
      <c r="L47" s="4">
        <f t="shared" si="4"/>
        <v>4.3323279407732285</v>
      </c>
    </row>
    <row r="48" spans="1:12" s="1" customFormat="1" ht="15" customHeight="1">
      <c r="A48" s="5"/>
      <c r="B48" s="70" t="s">
        <v>35</v>
      </c>
      <c r="C48" s="71"/>
      <c r="D48" s="2">
        <f t="shared" si="0"/>
        <v>2488</v>
      </c>
      <c r="E48" s="2">
        <v>247</v>
      </c>
      <c r="F48" s="7">
        <v>2241</v>
      </c>
      <c r="G48" s="8">
        <f t="shared" si="1"/>
        <v>430</v>
      </c>
      <c r="H48" s="8">
        <v>209</v>
      </c>
      <c r="I48" s="7">
        <v>221</v>
      </c>
      <c r="J48" s="9">
        <f t="shared" si="2"/>
        <v>478.6046511627907</v>
      </c>
      <c r="K48" s="9">
        <f t="shared" si="3"/>
        <v>18.181818181818187</v>
      </c>
      <c r="L48" s="9">
        <f t="shared" si="4"/>
        <v>914.027149321267</v>
      </c>
    </row>
    <row r="49" spans="1:12" s="1" customFormat="1" ht="15" customHeight="1">
      <c r="A49" s="10"/>
      <c r="B49" s="73" t="s">
        <v>36</v>
      </c>
      <c r="C49" s="61"/>
      <c r="D49" s="2">
        <f t="shared" si="0"/>
        <v>3619783</v>
      </c>
      <c r="E49" s="2">
        <v>1377994</v>
      </c>
      <c r="F49" s="3">
        <v>2241789</v>
      </c>
      <c r="G49" s="2">
        <f t="shared" si="1"/>
        <v>3465770</v>
      </c>
      <c r="H49" s="2">
        <v>1358991</v>
      </c>
      <c r="I49" s="3">
        <v>2106779</v>
      </c>
      <c r="J49" s="4">
        <f t="shared" si="2"/>
        <v>4.4438321065737085</v>
      </c>
      <c r="K49" s="4">
        <f t="shared" si="3"/>
        <v>1.3983168394787082</v>
      </c>
      <c r="L49" s="4">
        <f t="shared" si="4"/>
        <v>6.40836082000058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  <mergeCell ref="B29:C29"/>
    <mergeCell ref="B30:C30"/>
    <mergeCell ref="B31:C31"/>
    <mergeCell ref="B23:C23"/>
    <mergeCell ref="B25:C25"/>
    <mergeCell ref="B26:C26"/>
    <mergeCell ref="B27:C27"/>
    <mergeCell ref="B49:C49"/>
    <mergeCell ref="B38:C38"/>
    <mergeCell ref="B39:C39"/>
    <mergeCell ref="B40:C40"/>
    <mergeCell ref="B41:C41"/>
    <mergeCell ref="B47:C47"/>
    <mergeCell ref="B5:C5"/>
    <mergeCell ref="B6:C6"/>
    <mergeCell ref="B7:C7"/>
    <mergeCell ref="B10:B17"/>
    <mergeCell ref="B19:C19"/>
    <mergeCell ref="B20:C20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18:C18"/>
    <mergeCell ref="A45:A47"/>
    <mergeCell ref="A41:A44"/>
    <mergeCell ref="B24:C24"/>
    <mergeCell ref="B9:C9"/>
    <mergeCell ref="B8:C8"/>
    <mergeCell ref="A27:A40"/>
    <mergeCell ref="B21:C21"/>
    <mergeCell ref="B22:C22"/>
    <mergeCell ref="B28:C28"/>
  </mergeCells>
  <printOptions horizontalCentered="1"/>
  <pageMargins left="0.3937007874015748" right="0.3937007874015748" top="0.2362204724409449" bottom="0.2755905511811024" header="0.3937007874015748" footer="0.3937007874015748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1"/>
  <sheetViews>
    <sheetView view="pageBreakPreview" zoomScaleSheetLayoutView="100" zoomScalePageLayoutView="0" workbookViewId="0" topLeftCell="A1">
      <pane xSplit="3" ySplit="3" topLeftCell="D4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9" t="str">
        <f>Sheet3!A1</f>
        <v>表1-3  107年1至4月來臺旅客人數及成長率－按居住地分
Table 1-3 Visitor Arrivals by Residence,
 January-April,2018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" customFormat="1" ht="30.75" customHeight="1">
      <c r="A2" s="80" t="str">
        <f>Sheet3!A2</f>
        <v>居住地
Residence</v>
      </c>
      <c r="B2" s="80"/>
      <c r="C2" s="81"/>
      <c r="D2" s="84" t="str">
        <f>Sheet3!D2</f>
        <v>107年1至4月 Jan.-Apr., 2018</v>
      </c>
      <c r="E2" s="84"/>
      <c r="F2" s="84"/>
      <c r="G2" s="84" t="str">
        <f>Sheet3!G2</f>
        <v>106年1至4月 Jan.-Apr.,2017</v>
      </c>
      <c r="H2" s="84"/>
      <c r="I2" s="84"/>
      <c r="J2" s="84" t="str">
        <f>Sheet3!J2</f>
        <v>比較 Change +-%</v>
      </c>
      <c r="K2" s="84"/>
      <c r="L2" s="85"/>
    </row>
    <row r="3" spans="1:12" s="1" customFormat="1" ht="48" customHeight="1">
      <c r="A3" s="82"/>
      <c r="B3" s="82"/>
      <c r="C3" s="83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3219857</v>
      </c>
      <c r="E4" s="18">
        <f>Sheet3!E19</f>
        <v>1375659</v>
      </c>
      <c r="F4" s="18">
        <f>Sheet3!F19</f>
        <v>1844198</v>
      </c>
      <c r="G4" s="17">
        <f aca="true" t="shared" si="1" ref="G4:G49">H4+I4</f>
        <v>3084150</v>
      </c>
      <c r="H4" s="18">
        <f>Sheet3!H19</f>
        <v>1356794</v>
      </c>
      <c r="I4" s="18">
        <f>Sheet3!I19</f>
        <v>1727356</v>
      </c>
      <c r="J4" s="19">
        <f aca="true" t="shared" si="2" ref="J4:J49">IF(G4=0,"-",((D4/G4)-1)*100)</f>
        <v>4.400142664915774</v>
      </c>
      <c r="K4" s="20">
        <f aca="true" t="shared" si="3" ref="K4:K49">IF(H4=0,"-",((E4/H4)-1)*100)</f>
        <v>1.3904100401387343</v>
      </c>
      <c r="L4" s="20">
        <f aca="true" t="shared" si="4" ref="L4:L49">IF(I4=0,"-",((F4/I4)-1)*100)</f>
        <v>6.764210735945575</v>
      </c>
      <c r="M4" s="21"/>
    </row>
    <row r="5" spans="1:12" s="1" customFormat="1" ht="15" customHeight="1">
      <c r="A5" s="23"/>
      <c r="B5" s="75" t="s">
        <v>66</v>
      </c>
      <c r="C5" s="76"/>
      <c r="D5" s="25">
        <f t="shared" si="0"/>
        <v>489405</v>
      </c>
      <c r="E5" s="26">
        <f>Sheet3!E4</f>
        <v>453730</v>
      </c>
      <c r="F5" s="26">
        <f>Sheet3!F4</f>
        <v>35675</v>
      </c>
      <c r="G5" s="25">
        <f t="shared" si="1"/>
        <v>533055</v>
      </c>
      <c r="H5" s="26">
        <f>Sheet3!H4</f>
        <v>491027</v>
      </c>
      <c r="I5" s="26">
        <f>Sheet3!I4</f>
        <v>42028</v>
      </c>
      <c r="J5" s="27">
        <f t="shared" si="2"/>
        <v>-8.188648450910318</v>
      </c>
      <c r="K5" s="28">
        <f t="shared" si="3"/>
        <v>-7.595712659385335</v>
      </c>
      <c r="L5" s="28">
        <f t="shared" si="4"/>
        <v>-15.116113067478821</v>
      </c>
    </row>
    <row r="6" spans="1:12" s="1" customFormat="1" ht="15" customHeight="1">
      <c r="A6" s="23"/>
      <c r="B6" s="75" t="s">
        <v>46</v>
      </c>
      <c r="C6" s="76"/>
      <c r="D6" s="25">
        <f t="shared" si="0"/>
        <v>927960</v>
      </c>
      <c r="E6" s="26">
        <f>Sheet3!E5</f>
        <v>917157</v>
      </c>
      <c r="F6" s="26">
        <f>Sheet3!F5</f>
        <v>10803</v>
      </c>
      <c r="G6" s="25">
        <f t="shared" si="1"/>
        <v>873771</v>
      </c>
      <c r="H6" s="26">
        <f>Sheet3!H5</f>
        <v>861015</v>
      </c>
      <c r="I6" s="26">
        <f>Sheet3!I5</f>
        <v>12756</v>
      </c>
      <c r="J6" s="27">
        <f>IF(G6=0,"-",((D6/G6)-1)*100)</f>
        <v>6.201739357337344</v>
      </c>
      <c r="K6" s="28">
        <f>IF(H6=0,"-",((E6/H6)-1)*100)</f>
        <v>6.520443894705674</v>
      </c>
      <c r="L6" s="28">
        <f>IF(I6=0,"-",((F6/I6)-1)*100)</f>
        <v>-15.310442144873004</v>
      </c>
    </row>
    <row r="7" spans="1:12" s="1" customFormat="1" ht="15" customHeight="1">
      <c r="A7" s="23"/>
      <c r="B7" s="75" t="s">
        <v>6</v>
      </c>
      <c r="C7" s="76"/>
      <c r="D7" s="25">
        <f t="shared" si="0"/>
        <v>619270</v>
      </c>
      <c r="E7" s="26">
        <f>Sheet3!E6</f>
        <v>516</v>
      </c>
      <c r="F7" s="26">
        <f>Sheet3!F6</f>
        <v>618754</v>
      </c>
      <c r="G7" s="25">
        <f t="shared" si="1"/>
        <v>602047</v>
      </c>
      <c r="H7" s="26">
        <f>Sheet3!H6</f>
        <v>517</v>
      </c>
      <c r="I7" s="26">
        <f>Sheet3!I6</f>
        <v>601530</v>
      </c>
      <c r="J7" s="27">
        <f t="shared" si="2"/>
        <v>2.8607401083304174</v>
      </c>
      <c r="K7" s="28">
        <f t="shared" si="3"/>
        <v>-0.19342359767892114</v>
      </c>
      <c r="L7" s="28">
        <f t="shared" si="4"/>
        <v>2.863365085698133</v>
      </c>
    </row>
    <row r="8" spans="1:12" s="1" customFormat="1" ht="15" customHeight="1">
      <c r="A8" s="23"/>
      <c r="B8" s="75" t="s">
        <v>65</v>
      </c>
      <c r="C8" s="76"/>
      <c r="D8" s="25">
        <f t="shared" si="0"/>
        <v>366817</v>
      </c>
      <c r="E8" s="26">
        <f>Sheet3!E7</f>
        <v>1251</v>
      </c>
      <c r="F8" s="26">
        <f>Sheet3!F7</f>
        <v>365566</v>
      </c>
      <c r="G8" s="25">
        <f t="shared" si="1"/>
        <v>378075</v>
      </c>
      <c r="H8" s="26">
        <f>Sheet3!H7</f>
        <v>1139</v>
      </c>
      <c r="I8" s="26">
        <f>Sheet3!I7</f>
        <v>376936</v>
      </c>
      <c r="J8" s="27">
        <f t="shared" si="2"/>
        <v>-2.9777160616279885</v>
      </c>
      <c r="K8" s="28">
        <f t="shared" si="3"/>
        <v>9.83318700614575</v>
      </c>
      <c r="L8" s="28">
        <f t="shared" si="4"/>
        <v>-3.01642719188403</v>
      </c>
    </row>
    <row r="9" spans="1:12" s="1" customFormat="1" ht="15" customHeight="1">
      <c r="A9" s="23"/>
      <c r="B9" s="75" t="s">
        <v>7</v>
      </c>
      <c r="C9" s="76"/>
      <c r="D9" s="25">
        <f t="shared" si="0"/>
        <v>12422</v>
      </c>
      <c r="E9" s="26">
        <f>Sheet3!E8</f>
        <v>10</v>
      </c>
      <c r="F9" s="26">
        <f>Sheet3!F8</f>
        <v>12412</v>
      </c>
      <c r="G9" s="25">
        <f t="shared" si="1"/>
        <v>11497</v>
      </c>
      <c r="H9" s="26">
        <f>Sheet3!H8</f>
        <v>15</v>
      </c>
      <c r="I9" s="26">
        <f>Sheet3!I8</f>
        <v>11482</v>
      </c>
      <c r="J9" s="27">
        <f t="shared" si="2"/>
        <v>8.045577107071411</v>
      </c>
      <c r="K9" s="28">
        <f t="shared" si="3"/>
        <v>-33.333333333333336</v>
      </c>
      <c r="L9" s="28">
        <f t="shared" si="4"/>
        <v>8.09963421006794</v>
      </c>
    </row>
    <row r="10" spans="1:12" s="1" customFormat="1" ht="15" customHeight="1">
      <c r="A10" s="23"/>
      <c r="B10" s="75" t="s">
        <v>8</v>
      </c>
      <c r="C10" s="76"/>
      <c r="D10" s="25">
        <f t="shared" si="0"/>
        <v>7218</v>
      </c>
      <c r="E10" s="26">
        <f>Sheet3!E9</f>
        <v>23</v>
      </c>
      <c r="F10" s="26">
        <f>Sheet3!F9</f>
        <v>7195</v>
      </c>
      <c r="G10" s="25">
        <f t="shared" si="1"/>
        <v>6914</v>
      </c>
      <c r="H10" s="26">
        <f>Sheet3!H9</f>
        <v>28</v>
      </c>
      <c r="I10" s="26">
        <f>Sheet3!I9</f>
        <v>6886</v>
      </c>
      <c r="J10" s="27">
        <f t="shared" si="2"/>
        <v>4.396875903962982</v>
      </c>
      <c r="K10" s="28">
        <f t="shared" si="3"/>
        <v>-17.85714285714286</v>
      </c>
      <c r="L10" s="28">
        <f t="shared" si="4"/>
        <v>4.487365669474297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791985</v>
      </c>
      <c r="E11" s="26">
        <f>Sheet3!E17</f>
        <v>2955</v>
      </c>
      <c r="F11" s="26">
        <f>Sheet3!F17</f>
        <v>789030</v>
      </c>
      <c r="G11" s="25">
        <f t="shared" si="1"/>
        <v>675050</v>
      </c>
      <c r="H11" s="26">
        <f>Sheet3!H17</f>
        <v>3035</v>
      </c>
      <c r="I11" s="26">
        <f>Sheet3!I17</f>
        <v>672015</v>
      </c>
      <c r="J11" s="27">
        <f t="shared" si="2"/>
        <v>17.322420561439888</v>
      </c>
      <c r="K11" s="28">
        <f t="shared" si="3"/>
        <v>-2.635914332784184</v>
      </c>
      <c r="L11" s="28">
        <f t="shared" si="4"/>
        <v>17.412557755407242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171800</v>
      </c>
      <c r="E12" s="26">
        <f>Sheet3!E10</f>
        <v>278</v>
      </c>
      <c r="F12" s="26">
        <f>Sheet3!F10</f>
        <v>171522</v>
      </c>
      <c r="G12" s="25">
        <f t="shared" si="1"/>
        <v>171975</v>
      </c>
      <c r="H12" s="26">
        <f>Sheet3!H10</f>
        <v>272</v>
      </c>
      <c r="I12" s="26">
        <f>Sheet3!I10</f>
        <v>171703</v>
      </c>
      <c r="J12" s="27">
        <f t="shared" si="2"/>
        <v>-0.10175897659543409</v>
      </c>
      <c r="K12" s="28">
        <f t="shared" si="3"/>
        <v>2.2058823529411686</v>
      </c>
      <c r="L12" s="28">
        <f t="shared" si="4"/>
        <v>-0.10541458215639343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129067</v>
      </c>
      <c r="E13" s="26">
        <f>Sheet3!E11</f>
        <v>97</v>
      </c>
      <c r="F13" s="26">
        <f>Sheet3!F11</f>
        <v>128970</v>
      </c>
      <c r="G13" s="25">
        <f t="shared" si="1"/>
        <v>127220</v>
      </c>
      <c r="H13" s="26">
        <f>Sheet3!H11</f>
        <v>113</v>
      </c>
      <c r="I13" s="26">
        <f>Sheet3!I11</f>
        <v>127107</v>
      </c>
      <c r="J13" s="27">
        <f t="shared" si="2"/>
        <v>1.4518157522402042</v>
      </c>
      <c r="K13" s="28">
        <f t="shared" si="3"/>
        <v>-14.15929203539823</v>
      </c>
      <c r="L13" s="28">
        <f t="shared" si="4"/>
        <v>1.4656942575939969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60173</v>
      </c>
      <c r="E14" s="26">
        <f>Sheet3!E12</f>
        <v>164</v>
      </c>
      <c r="F14" s="26">
        <f>Sheet3!F12</f>
        <v>60009</v>
      </c>
      <c r="G14" s="25">
        <f t="shared" si="1"/>
        <v>56353</v>
      </c>
      <c r="H14" s="26">
        <f>Sheet3!H12</f>
        <v>152</v>
      </c>
      <c r="I14" s="26">
        <f>Sheet3!I12</f>
        <v>56201</v>
      </c>
      <c r="J14" s="27">
        <f t="shared" si="2"/>
        <v>6.7786985608574435</v>
      </c>
      <c r="K14" s="28">
        <f t="shared" si="3"/>
        <v>7.8947368421052655</v>
      </c>
      <c r="L14" s="28">
        <f t="shared" si="4"/>
        <v>6.775680148040064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145367</v>
      </c>
      <c r="E15" s="26">
        <f>Sheet3!E13</f>
        <v>937</v>
      </c>
      <c r="F15" s="26">
        <f>Sheet3!F13</f>
        <v>144430</v>
      </c>
      <c r="G15" s="25">
        <f t="shared" si="1"/>
        <v>92064</v>
      </c>
      <c r="H15" s="26">
        <f>Sheet3!H13</f>
        <v>1022</v>
      </c>
      <c r="I15" s="26">
        <f>Sheet3!I13</f>
        <v>91042</v>
      </c>
      <c r="J15" s="27">
        <f t="shared" si="2"/>
        <v>57.89776677094196</v>
      </c>
      <c r="K15" s="28">
        <f t="shared" si="3"/>
        <v>-8.317025440313108</v>
      </c>
      <c r="L15" s="28">
        <f t="shared" si="4"/>
        <v>58.64106676039631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112331</v>
      </c>
      <c r="E16" s="26">
        <f>Sheet3!E14</f>
        <v>153</v>
      </c>
      <c r="F16" s="26">
        <f>Sheet3!F14</f>
        <v>112178</v>
      </c>
      <c r="G16" s="25">
        <f t="shared" si="1"/>
        <v>104781</v>
      </c>
      <c r="H16" s="26">
        <f>Sheet3!H14</f>
        <v>188</v>
      </c>
      <c r="I16" s="26">
        <f>Sheet3!I14</f>
        <v>104593</v>
      </c>
      <c r="J16" s="27">
        <f t="shared" si="2"/>
        <v>7.20550481480422</v>
      </c>
      <c r="K16" s="28">
        <f t="shared" si="3"/>
        <v>-18.617021276595747</v>
      </c>
      <c r="L16" s="28">
        <f t="shared" si="4"/>
        <v>7.251919344506796</v>
      </c>
    </row>
    <row r="17" spans="1:12" s="1" customFormat="1" ht="15" customHeight="1">
      <c r="A17" s="23"/>
      <c r="B17" s="30"/>
      <c r="C17" s="24" t="s">
        <v>62</v>
      </c>
      <c r="D17" s="25">
        <f>E17+F17</f>
        <v>159916</v>
      </c>
      <c r="E17" s="26">
        <f>Sheet3!E15</f>
        <v>1214</v>
      </c>
      <c r="F17" s="26">
        <f>Sheet3!F15</f>
        <v>158702</v>
      </c>
      <c r="G17" s="25">
        <f>H17+I17</f>
        <v>114473</v>
      </c>
      <c r="H17" s="26">
        <f>Sheet3!H15</f>
        <v>1187</v>
      </c>
      <c r="I17" s="26">
        <f>Sheet3!I15</f>
        <v>113286</v>
      </c>
      <c r="J17" s="27">
        <f>IF(G17=0,"-",((D17/G17)-1)*100)</f>
        <v>39.697570606169144</v>
      </c>
      <c r="K17" s="28">
        <f>IF(H17=0,"-",((E17/H17)-1)*100)</f>
        <v>2.2746419545071506</v>
      </c>
      <c r="L17" s="28">
        <f>IF(I17=0,"-",((F17/I17)-1)*100)</f>
        <v>40.08968451529758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13331</v>
      </c>
      <c r="E18" s="26">
        <f>Sheet3!E16</f>
        <v>112</v>
      </c>
      <c r="F18" s="26">
        <f>Sheet3!F16</f>
        <v>13219</v>
      </c>
      <c r="G18" s="25">
        <f t="shared" si="1"/>
        <v>8184</v>
      </c>
      <c r="H18" s="26">
        <f>Sheet3!H16</f>
        <v>101</v>
      </c>
      <c r="I18" s="26">
        <f>Sheet3!I16</f>
        <v>8083</v>
      </c>
      <c r="J18" s="27">
        <f t="shared" si="2"/>
        <v>62.891006842619745</v>
      </c>
      <c r="K18" s="28">
        <f t="shared" si="3"/>
        <v>10.8910891089109</v>
      </c>
      <c r="L18" s="28">
        <f t="shared" si="4"/>
        <v>63.54076456761104</v>
      </c>
    </row>
    <row r="19" spans="1:12" s="1" customFormat="1" ht="15" customHeight="1">
      <c r="A19" s="32"/>
      <c r="B19" s="77" t="s">
        <v>53</v>
      </c>
      <c r="C19" s="78"/>
      <c r="D19" s="33">
        <f t="shared" si="0"/>
        <v>4780</v>
      </c>
      <c r="E19" s="26">
        <f>Sheet3!E18</f>
        <v>17</v>
      </c>
      <c r="F19" s="26">
        <f>Sheet3!F18</f>
        <v>4763</v>
      </c>
      <c r="G19" s="33">
        <f t="shared" si="1"/>
        <v>3741</v>
      </c>
      <c r="H19" s="26">
        <f>Sheet3!H18</f>
        <v>18</v>
      </c>
      <c r="I19" s="26">
        <f>Sheet3!I18</f>
        <v>3723</v>
      </c>
      <c r="J19" s="34">
        <f t="shared" si="2"/>
        <v>27.773322641005073</v>
      </c>
      <c r="K19" s="35">
        <f t="shared" si="3"/>
        <v>-5.555555555555558</v>
      </c>
      <c r="L19" s="35">
        <f t="shared" si="4"/>
        <v>27.934461455815196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238385</v>
      </c>
      <c r="E20" s="18">
        <f>Sheet3!E26</f>
        <v>1718</v>
      </c>
      <c r="F20" s="18">
        <f>Sheet3!F26</f>
        <v>236667</v>
      </c>
      <c r="G20" s="17">
        <f t="shared" si="1"/>
        <v>225601</v>
      </c>
      <c r="H20" s="18">
        <f>Sheet3!H26</f>
        <v>1632</v>
      </c>
      <c r="I20" s="18">
        <f>Sheet3!I26</f>
        <v>223969</v>
      </c>
      <c r="J20" s="19">
        <f t="shared" si="2"/>
        <v>5.666641548574702</v>
      </c>
      <c r="K20" s="20">
        <f t="shared" si="3"/>
        <v>5.269607843137258</v>
      </c>
      <c r="L20" s="20">
        <f t="shared" si="4"/>
        <v>5.669534623095163</v>
      </c>
    </row>
    <row r="21" spans="1:12" s="1" customFormat="1" ht="15" customHeight="1">
      <c r="A21" s="23"/>
      <c r="B21" s="75" t="s">
        <v>11</v>
      </c>
      <c r="C21" s="76"/>
      <c r="D21" s="25">
        <f t="shared" si="0"/>
        <v>45445</v>
      </c>
      <c r="E21" s="26">
        <f>Sheet3!E20</f>
        <v>113</v>
      </c>
      <c r="F21" s="26">
        <f>Sheet3!F20</f>
        <v>45332</v>
      </c>
      <c r="G21" s="25">
        <f t="shared" si="1"/>
        <v>37822</v>
      </c>
      <c r="H21" s="26">
        <f>Sheet3!H20</f>
        <v>106</v>
      </c>
      <c r="I21" s="26">
        <f>Sheet3!I20</f>
        <v>37716</v>
      </c>
      <c r="J21" s="27">
        <f t="shared" si="2"/>
        <v>20.15493628047169</v>
      </c>
      <c r="K21" s="28">
        <f t="shared" si="3"/>
        <v>6.60377358490567</v>
      </c>
      <c r="L21" s="28">
        <f t="shared" si="4"/>
        <v>20.19302152932443</v>
      </c>
    </row>
    <row r="22" spans="1:12" s="1" customFormat="1" ht="15" customHeight="1">
      <c r="A22" s="23"/>
      <c r="B22" s="75" t="s">
        <v>67</v>
      </c>
      <c r="C22" s="76"/>
      <c r="D22" s="25">
        <f t="shared" si="0"/>
        <v>184915</v>
      </c>
      <c r="E22" s="26">
        <f>Sheet3!E21</f>
        <v>1312</v>
      </c>
      <c r="F22" s="26">
        <f>Sheet3!F21</f>
        <v>183603</v>
      </c>
      <c r="G22" s="25">
        <f t="shared" si="1"/>
        <v>180226</v>
      </c>
      <c r="H22" s="26">
        <f>Sheet3!H21</f>
        <v>1261</v>
      </c>
      <c r="I22" s="26">
        <f>Sheet3!I21</f>
        <v>178965</v>
      </c>
      <c r="J22" s="27">
        <f t="shared" si="2"/>
        <v>2.601733379201665</v>
      </c>
      <c r="K22" s="28">
        <f t="shared" si="3"/>
        <v>4.044409199048382</v>
      </c>
      <c r="L22" s="28">
        <f t="shared" si="4"/>
        <v>2.591568183723081</v>
      </c>
    </row>
    <row r="23" spans="1:12" s="1" customFormat="1" ht="15" customHeight="1">
      <c r="A23" s="23"/>
      <c r="B23" s="75" t="s">
        <v>12</v>
      </c>
      <c r="C23" s="76"/>
      <c r="D23" s="25">
        <f t="shared" si="0"/>
        <v>1431</v>
      </c>
      <c r="E23" s="26">
        <f>Sheet3!E22</f>
        <v>3</v>
      </c>
      <c r="F23" s="26">
        <f>Sheet3!F22</f>
        <v>1428</v>
      </c>
      <c r="G23" s="25">
        <f t="shared" si="1"/>
        <v>1384</v>
      </c>
      <c r="H23" s="26">
        <f>Sheet3!H22</f>
        <v>2</v>
      </c>
      <c r="I23" s="26">
        <f>Sheet3!I22</f>
        <v>1382</v>
      </c>
      <c r="J23" s="27">
        <f t="shared" si="2"/>
        <v>3.395953757225434</v>
      </c>
      <c r="K23" s="28">
        <f t="shared" si="3"/>
        <v>50</v>
      </c>
      <c r="L23" s="28">
        <f t="shared" si="4"/>
        <v>3.32850940665701</v>
      </c>
    </row>
    <row r="24" spans="1:12" s="1" customFormat="1" ht="15" customHeight="1">
      <c r="A24" s="23"/>
      <c r="B24" s="75" t="s">
        <v>13</v>
      </c>
      <c r="C24" s="76"/>
      <c r="D24" s="25">
        <f t="shared" si="0"/>
        <v>1769</v>
      </c>
      <c r="E24" s="26">
        <f>Sheet3!E23</f>
        <v>129</v>
      </c>
      <c r="F24" s="26">
        <f>Sheet3!F23</f>
        <v>1640</v>
      </c>
      <c r="G24" s="25">
        <f t="shared" si="1"/>
        <v>1666</v>
      </c>
      <c r="H24" s="26">
        <f>Sheet3!H23</f>
        <v>122</v>
      </c>
      <c r="I24" s="26">
        <f>Sheet3!I23</f>
        <v>1544</v>
      </c>
      <c r="J24" s="27">
        <f t="shared" si="2"/>
        <v>6.182472989195675</v>
      </c>
      <c r="K24" s="28">
        <f t="shared" si="3"/>
        <v>5.737704918032782</v>
      </c>
      <c r="L24" s="28">
        <f t="shared" si="4"/>
        <v>6.217616580310881</v>
      </c>
    </row>
    <row r="25" spans="1:12" s="1" customFormat="1" ht="15" customHeight="1">
      <c r="A25" s="23"/>
      <c r="B25" s="75" t="s">
        <v>14</v>
      </c>
      <c r="C25" s="76"/>
      <c r="D25" s="25">
        <f t="shared" si="0"/>
        <v>592</v>
      </c>
      <c r="E25" s="26">
        <f>Sheet3!E24</f>
        <v>58</v>
      </c>
      <c r="F25" s="26">
        <f>Sheet3!F24</f>
        <v>534</v>
      </c>
      <c r="G25" s="25">
        <f t="shared" si="1"/>
        <v>504</v>
      </c>
      <c r="H25" s="26">
        <f>Sheet3!H24</f>
        <v>51</v>
      </c>
      <c r="I25" s="26">
        <f>Sheet3!I24</f>
        <v>453</v>
      </c>
      <c r="J25" s="27">
        <f t="shared" si="2"/>
        <v>17.460317460317466</v>
      </c>
      <c r="K25" s="28">
        <f t="shared" si="3"/>
        <v>13.725490196078427</v>
      </c>
      <c r="L25" s="28">
        <f t="shared" si="4"/>
        <v>17.88079470198676</v>
      </c>
    </row>
    <row r="26" spans="1:12" s="1" customFormat="1" ht="15" customHeight="1">
      <c r="A26" s="38"/>
      <c r="B26" s="77" t="s">
        <v>55</v>
      </c>
      <c r="C26" s="78"/>
      <c r="D26" s="33">
        <f t="shared" si="0"/>
        <v>4233</v>
      </c>
      <c r="E26" s="26">
        <f>Sheet3!E25</f>
        <v>103</v>
      </c>
      <c r="F26" s="26">
        <f>Sheet3!F25</f>
        <v>4130</v>
      </c>
      <c r="G26" s="33">
        <f t="shared" si="1"/>
        <v>3999</v>
      </c>
      <c r="H26" s="26">
        <f>Sheet3!H25</f>
        <v>90</v>
      </c>
      <c r="I26" s="26">
        <f>Sheet3!I25</f>
        <v>3909</v>
      </c>
      <c r="J26" s="34">
        <f t="shared" si="2"/>
        <v>5.851462865716428</v>
      </c>
      <c r="K26" s="35">
        <f t="shared" si="3"/>
        <v>14.444444444444438</v>
      </c>
      <c r="L26" s="35">
        <f t="shared" si="4"/>
        <v>5.653619851624447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114475</v>
      </c>
      <c r="E27" s="18">
        <f>Sheet3!E40</f>
        <v>183</v>
      </c>
      <c r="F27" s="18">
        <f>Sheet3!F40</f>
        <v>114292</v>
      </c>
      <c r="G27" s="17">
        <f t="shared" si="1"/>
        <v>114047</v>
      </c>
      <c r="H27" s="18">
        <f>Sheet3!H40</f>
        <v>166</v>
      </c>
      <c r="I27" s="18">
        <f>Sheet3!I40</f>
        <v>113881</v>
      </c>
      <c r="J27" s="19">
        <f t="shared" si="2"/>
        <v>0.37528387419221154</v>
      </c>
      <c r="K27" s="20">
        <f t="shared" si="3"/>
        <v>10.24096385542168</v>
      </c>
      <c r="L27" s="20">
        <f t="shared" si="4"/>
        <v>0.3609030479184483</v>
      </c>
    </row>
    <row r="28" spans="1:12" s="1" customFormat="1" ht="15" customHeight="1">
      <c r="A28" s="23"/>
      <c r="B28" s="75" t="s">
        <v>17</v>
      </c>
      <c r="C28" s="76"/>
      <c r="D28" s="25">
        <f t="shared" si="0"/>
        <v>2467</v>
      </c>
      <c r="E28" s="26">
        <f>Sheet3!E27</f>
        <v>1</v>
      </c>
      <c r="F28" s="26">
        <f>Sheet3!F27</f>
        <v>2466</v>
      </c>
      <c r="G28" s="25">
        <f t="shared" si="1"/>
        <v>2444</v>
      </c>
      <c r="H28" s="26">
        <f>Sheet3!H27</f>
        <v>6</v>
      </c>
      <c r="I28" s="26">
        <f>Sheet3!I27</f>
        <v>2438</v>
      </c>
      <c r="J28" s="27">
        <f t="shared" si="2"/>
        <v>0.9410801963993354</v>
      </c>
      <c r="K28" s="28">
        <f t="shared" si="3"/>
        <v>-83.33333333333334</v>
      </c>
      <c r="L28" s="28">
        <f t="shared" si="4"/>
        <v>1.1484823625922846</v>
      </c>
    </row>
    <row r="29" spans="1:12" s="1" customFormat="1" ht="15" customHeight="1">
      <c r="A29" s="23"/>
      <c r="B29" s="75" t="s">
        <v>18</v>
      </c>
      <c r="C29" s="76"/>
      <c r="D29" s="25">
        <f t="shared" si="0"/>
        <v>16815</v>
      </c>
      <c r="E29" s="26">
        <f>Sheet3!E28</f>
        <v>26</v>
      </c>
      <c r="F29" s="26">
        <f>Sheet3!F28</f>
        <v>16789</v>
      </c>
      <c r="G29" s="25">
        <f t="shared" si="1"/>
        <v>15695</v>
      </c>
      <c r="H29" s="26">
        <f>Sheet3!H28</f>
        <v>27</v>
      </c>
      <c r="I29" s="26">
        <f>Sheet3!I28</f>
        <v>15668</v>
      </c>
      <c r="J29" s="27">
        <f t="shared" si="2"/>
        <v>7.136030582988218</v>
      </c>
      <c r="K29" s="28">
        <f t="shared" si="3"/>
        <v>-3.703703703703709</v>
      </c>
      <c r="L29" s="28">
        <f t="shared" si="4"/>
        <v>7.154710237426598</v>
      </c>
    </row>
    <row r="30" spans="1:12" s="1" customFormat="1" ht="15" customHeight="1">
      <c r="A30" s="23"/>
      <c r="B30" s="75" t="s">
        <v>19</v>
      </c>
      <c r="C30" s="76"/>
      <c r="D30" s="25">
        <f t="shared" si="0"/>
        <v>22196</v>
      </c>
      <c r="E30" s="26">
        <f>Sheet3!E29</f>
        <v>42</v>
      </c>
      <c r="F30" s="26">
        <f>Sheet3!F29</f>
        <v>22154</v>
      </c>
      <c r="G30" s="25">
        <f t="shared" si="1"/>
        <v>25868</v>
      </c>
      <c r="H30" s="26">
        <f>Sheet3!H29</f>
        <v>43</v>
      </c>
      <c r="I30" s="26">
        <f>Sheet3!I29</f>
        <v>25825</v>
      </c>
      <c r="J30" s="27">
        <f t="shared" si="2"/>
        <v>-14.195144580176278</v>
      </c>
      <c r="K30" s="28">
        <f t="shared" si="3"/>
        <v>-2.3255813953488413</v>
      </c>
      <c r="L30" s="28">
        <f t="shared" si="4"/>
        <v>-14.214908034849948</v>
      </c>
    </row>
    <row r="31" spans="1:12" s="1" customFormat="1" ht="15" customHeight="1">
      <c r="A31" s="23"/>
      <c r="B31" s="75" t="s">
        <v>20</v>
      </c>
      <c r="C31" s="76"/>
      <c r="D31" s="25">
        <f t="shared" si="0"/>
        <v>6266</v>
      </c>
      <c r="E31" s="26">
        <f>Sheet3!E30</f>
        <v>5</v>
      </c>
      <c r="F31" s="26">
        <f>Sheet3!F30</f>
        <v>6261</v>
      </c>
      <c r="G31" s="25">
        <f t="shared" si="1"/>
        <v>5966</v>
      </c>
      <c r="H31" s="26">
        <f>Sheet3!H30</f>
        <v>3</v>
      </c>
      <c r="I31" s="26">
        <f>Sheet3!I30</f>
        <v>5963</v>
      </c>
      <c r="J31" s="27">
        <f t="shared" si="2"/>
        <v>5.0284948038886945</v>
      </c>
      <c r="K31" s="28">
        <f t="shared" si="3"/>
        <v>66.66666666666667</v>
      </c>
      <c r="L31" s="28">
        <f t="shared" si="4"/>
        <v>4.997484487673987</v>
      </c>
    </row>
    <row r="32" spans="1:12" s="1" customFormat="1" ht="15" customHeight="1">
      <c r="A32" s="23"/>
      <c r="B32" s="75" t="s">
        <v>21</v>
      </c>
      <c r="C32" s="76"/>
      <c r="D32" s="25">
        <f t="shared" si="0"/>
        <v>7752</v>
      </c>
      <c r="E32" s="26">
        <f>Sheet3!E31</f>
        <v>8</v>
      </c>
      <c r="F32" s="26">
        <f>Sheet3!F31</f>
        <v>7744</v>
      </c>
      <c r="G32" s="25">
        <f t="shared" si="1"/>
        <v>8531</v>
      </c>
      <c r="H32" s="26">
        <f>Sheet3!H31</f>
        <v>8</v>
      </c>
      <c r="I32" s="26">
        <f>Sheet3!I31</f>
        <v>8523</v>
      </c>
      <c r="J32" s="27">
        <f t="shared" si="2"/>
        <v>-9.131403118040094</v>
      </c>
      <c r="K32" s="28">
        <f t="shared" si="3"/>
        <v>0</v>
      </c>
      <c r="L32" s="28">
        <f t="shared" si="4"/>
        <v>-9.139974187492673</v>
      </c>
    </row>
    <row r="33" spans="1:12" s="1" customFormat="1" ht="15" customHeight="1">
      <c r="A33" s="23"/>
      <c r="B33" s="75" t="s">
        <v>44</v>
      </c>
      <c r="C33" s="76"/>
      <c r="D33" s="25">
        <f t="shared" si="0"/>
        <v>3599</v>
      </c>
      <c r="E33" s="26">
        <f>Sheet3!E32</f>
        <v>20</v>
      </c>
      <c r="F33" s="26">
        <f>Sheet3!F32</f>
        <v>3579</v>
      </c>
      <c r="G33" s="25">
        <f t="shared" si="1"/>
        <v>4052</v>
      </c>
      <c r="H33" s="26">
        <f>Sheet3!H32</f>
        <v>20</v>
      </c>
      <c r="I33" s="26">
        <f>Sheet3!I32</f>
        <v>4032</v>
      </c>
      <c r="J33" s="27">
        <f t="shared" si="2"/>
        <v>-11.179664363277396</v>
      </c>
      <c r="K33" s="28">
        <f t="shared" si="3"/>
        <v>0</v>
      </c>
      <c r="L33" s="28">
        <f t="shared" si="4"/>
        <v>-11.235119047619047</v>
      </c>
    </row>
    <row r="34" spans="1:12" s="1" customFormat="1" ht="15" customHeight="1">
      <c r="A34" s="23"/>
      <c r="B34" s="75" t="s">
        <v>22</v>
      </c>
      <c r="C34" s="76"/>
      <c r="D34" s="25">
        <f t="shared" si="0"/>
        <v>3859</v>
      </c>
      <c r="E34" s="26">
        <f>Sheet3!E33</f>
        <v>12</v>
      </c>
      <c r="F34" s="26">
        <f>Sheet3!F33</f>
        <v>3847</v>
      </c>
      <c r="G34" s="25">
        <f t="shared" si="1"/>
        <v>3773</v>
      </c>
      <c r="H34" s="26">
        <f>Sheet3!H33</f>
        <v>15</v>
      </c>
      <c r="I34" s="26">
        <f>Sheet3!I33</f>
        <v>3758</v>
      </c>
      <c r="J34" s="27">
        <f t="shared" si="2"/>
        <v>2.279353299761455</v>
      </c>
      <c r="K34" s="28">
        <f t="shared" si="3"/>
        <v>-19.999999999999996</v>
      </c>
      <c r="L34" s="28">
        <f t="shared" si="4"/>
        <v>2.368281000532191</v>
      </c>
    </row>
    <row r="35" spans="1:12" s="1" customFormat="1" ht="15" customHeight="1">
      <c r="A35" s="23"/>
      <c r="B35" s="75" t="s">
        <v>64</v>
      </c>
      <c r="C35" s="76"/>
      <c r="D35" s="25">
        <f t="shared" si="0"/>
        <v>24325</v>
      </c>
      <c r="E35" s="26">
        <f>Sheet3!E34</f>
        <v>39</v>
      </c>
      <c r="F35" s="26">
        <f>Sheet3!F34</f>
        <v>24286</v>
      </c>
      <c r="G35" s="25">
        <f t="shared" si="1"/>
        <v>22243</v>
      </c>
      <c r="H35" s="26">
        <f>Sheet3!H34</f>
        <v>26</v>
      </c>
      <c r="I35" s="26">
        <f>Sheet3!I34</f>
        <v>22217</v>
      </c>
      <c r="J35" s="27">
        <f t="shared" si="2"/>
        <v>9.360248167962947</v>
      </c>
      <c r="K35" s="28">
        <f t="shared" si="3"/>
        <v>50</v>
      </c>
      <c r="L35" s="28">
        <f t="shared" si="4"/>
        <v>9.31268848179323</v>
      </c>
    </row>
    <row r="36" spans="1:12" s="1" customFormat="1" ht="15" customHeight="1">
      <c r="A36" s="23"/>
      <c r="B36" s="75" t="s">
        <v>23</v>
      </c>
      <c r="C36" s="76"/>
      <c r="D36" s="25">
        <f t="shared" si="0"/>
        <v>3076</v>
      </c>
      <c r="E36" s="26">
        <f>Sheet3!E35</f>
        <v>3</v>
      </c>
      <c r="F36" s="26">
        <f>Sheet3!F35</f>
        <v>3073</v>
      </c>
      <c r="G36" s="25">
        <f t="shared" si="1"/>
        <v>2655</v>
      </c>
      <c r="H36" s="26">
        <f>Sheet3!H35</f>
        <v>4</v>
      </c>
      <c r="I36" s="26">
        <f>Sheet3!I35</f>
        <v>2651</v>
      </c>
      <c r="J36" s="27">
        <f t="shared" si="2"/>
        <v>15.856873822975516</v>
      </c>
      <c r="K36" s="28">
        <f t="shared" si="3"/>
        <v>-25</v>
      </c>
      <c r="L36" s="28">
        <f t="shared" si="4"/>
        <v>15.918521312712187</v>
      </c>
    </row>
    <row r="37" spans="1:12" s="1" customFormat="1" ht="15" customHeight="1">
      <c r="A37" s="23"/>
      <c r="B37" s="75" t="s">
        <v>24</v>
      </c>
      <c r="C37" s="76"/>
      <c r="D37" s="25">
        <f t="shared" si="0"/>
        <v>570</v>
      </c>
      <c r="E37" s="26">
        <f>Sheet3!E36</f>
        <v>0</v>
      </c>
      <c r="F37" s="26">
        <f>Sheet3!F36</f>
        <v>570</v>
      </c>
      <c r="G37" s="25">
        <f t="shared" si="1"/>
        <v>614</v>
      </c>
      <c r="H37" s="26">
        <f>Sheet3!H36</f>
        <v>0</v>
      </c>
      <c r="I37" s="26">
        <f>Sheet3!I36</f>
        <v>614</v>
      </c>
      <c r="J37" s="27">
        <f t="shared" si="2"/>
        <v>-7.166123778501632</v>
      </c>
      <c r="K37" s="28" t="str">
        <f t="shared" si="3"/>
        <v>-</v>
      </c>
      <c r="L37" s="28">
        <f t="shared" si="4"/>
        <v>-7.166123778501632</v>
      </c>
    </row>
    <row r="38" spans="1:12" s="1" customFormat="1" ht="15" customHeight="1">
      <c r="A38" s="41"/>
      <c r="B38" s="75" t="s">
        <v>25</v>
      </c>
      <c r="C38" s="76"/>
      <c r="D38" s="25">
        <f t="shared" si="0"/>
        <v>3172</v>
      </c>
      <c r="E38" s="26">
        <f>Sheet3!E37</f>
        <v>6</v>
      </c>
      <c r="F38" s="26">
        <f>Sheet3!F37</f>
        <v>3166</v>
      </c>
      <c r="G38" s="25">
        <f t="shared" si="1"/>
        <v>3181</v>
      </c>
      <c r="H38" s="26">
        <f>Sheet3!H37</f>
        <v>2</v>
      </c>
      <c r="I38" s="26">
        <f>Sheet3!I37</f>
        <v>3179</v>
      </c>
      <c r="J38" s="27">
        <f t="shared" si="2"/>
        <v>-0.2829298962590432</v>
      </c>
      <c r="K38" s="28">
        <f t="shared" si="3"/>
        <v>200</v>
      </c>
      <c r="L38" s="28">
        <f t="shared" si="4"/>
        <v>-0.40893362692671076</v>
      </c>
    </row>
    <row r="39" spans="1:12" s="1" customFormat="1" ht="15" customHeight="1">
      <c r="A39" s="41"/>
      <c r="B39" s="75" t="s">
        <v>70</v>
      </c>
      <c r="C39" s="76"/>
      <c r="D39" s="25">
        <f>E39+F39</f>
        <v>2818</v>
      </c>
      <c r="E39" s="26">
        <f>Sheet3!E38</f>
        <v>3</v>
      </c>
      <c r="F39" s="26">
        <f>Sheet3!F38</f>
        <v>2815</v>
      </c>
      <c r="G39" s="25">
        <f>H39+I39</f>
        <v>2635</v>
      </c>
      <c r="H39" s="26">
        <f>Sheet3!H38</f>
        <v>0</v>
      </c>
      <c r="I39" s="26">
        <f>Sheet3!I38</f>
        <v>2635</v>
      </c>
      <c r="J39" s="27">
        <f>IF(G39=0,"-",((D39/G39)-1)*100)</f>
        <v>6.944971537001887</v>
      </c>
      <c r="K39" s="28" t="str">
        <f>IF(H39=0,"-",((E39/H39)-1)*100)</f>
        <v>-</v>
      </c>
      <c r="L39" s="28">
        <f>IF(I39=0,"-",((F39/I39)-1)*100)</f>
        <v>6.831119544592035</v>
      </c>
    </row>
    <row r="40" spans="1:12" s="1" customFormat="1" ht="15" customHeight="1">
      <c r="A40" s="42"/>
      <c r="B40" s="77" t="s">
        <v>57</v>
      </c>
      <c r="C40" s="78"/>
      <c r="D40" s="33">
        <f t="shared" si="0"/>
        <v>17560</v>
      </c>
      <c r="E40" s="26">
        <f>Sheet3!E39</f>
        <v>18</v>
      </c>
      <c r="F40" s="26">
        <f>Sheet3!F39</f>
        <v>17542</v>
      </c>
      <c r="G40" s="33">
        <f t="shared" si="1"/>
        <v>16390</v>
      </c>
      <c r="H40" s="26">
        <f>Sheet3!H39</f>
        <v>12</v>
      </c>
      <c r="I40" s="26">
        <f>Sheet3!I39</f>
        <v>16378</v>
      </c>
      <c r="J40" s="34">
        <f t="shared" si="2"/>
        <v>7.1384990848078145</v>
      </c>
      <c r="K40" s="35">
        <f t="shared" si="3"/>
        <v>50</v>
      </c>
      <c r="L40" s="35">
        <f t="shared" si="4"/>
        <v>7.1070948833801495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40708</v>
      </c>
      <c r="E41" s="18">
        <f>Sheet3!E44</f>
        <v>122</v>
      </c>
      <c r="F41" s="18">
        <f>Sheet3!F44</f>
        <v>40586</v>
      </c>
      <c r="G41" s="17">
        <f t="shared" si="1"/>
        <v>37858</v>
      </c>
      <c r="H41" s="18">
        <f>Sheet3!H44</f>
        <v>153</v>
      </c>
      <c r="I41" s="18">
        <f>Sheet3!I44</f>
        <v>37705</v>
      </c>
      <c r="J41" s="19">
        <f t="shared" si="2"/>
        <v>7.528131438533459</v>
      </c>
      <c r="K41" s="20">
        <f t="shared" si="3"/>
        <v>-20.261437908496728</v>
      </c>
      <c r="L41" s="20">
        <f t="shared" si="4"/>
        <v>7.6408964328338325</v>
      </c>
    </row>
    <row r="42" spans="1:12" s="1" customFormat="1" ht="15" customHeight="1">
      <c r="A42" s="23"/>
      <c r="B42" s="75" t="s">
        <v>28</v>
      </c>
      <c r="C42" s="76"/>
      <c r="D42" s="25">
        <f t="shared" si="0"/>
        <v>34616</v>
      </c>
      <c r="E42" s="26">
        <f>Sheet3!E41</f>
        <v>98</v>
      </c>
      <c r="F42" s="26">
        <f>Sheet3!F41</f>
        <v>34518</v>
      </c>
      <c r="G42" s="25">
        <f t="shared" si="1"/>
        <v>31643</v>
      </c>
      <c r="H42" s="26">
        <f>Sheet3!H41</f>
        <v>128</v>
      </c>
      <c r="I42" s="26">
        <f>Sheet3!I41</f>
        <v>31515</v>
      </c>
      <c r="J42" s="27">
        <f t="shared" si="2"/>
        <v>9.39544290996428</v>
      </c>
      <c r="K42" s="28">
        <f t="shared" si="3"/>
        <v>-23.4375</v>
      </c>
      <c r="L42" s="28">
        <f t="shared" si="4"/>
        <v>9.528795811518332</v>
      </c>
    </row>
    <row r="43" spans="1:12" s="1" customFormat="1" ht="15" customHeight="1">
      <c r="A43" s="23"/>
      <c r="B43" s="75" t="s">
        <v>29</v>
      </c>
      <c r="C43" s="76"/>
      <c r="D43" s="25">
        <f t="shared" si="0"/>
        <v>5130</v>
      </c>
      <c r="E43" s="26">
        <f>Sheet3!E42</f>
        <v>14</v>
      </c>
      <c r="F43" s="26">
        <f>Sheet3!F42</f>
        <v>5116</v>
      </c>
      <c r="G43" s="25">
        <f t="shared" si="1"/>
        <v>5097</v>
      </c>
      <c r="H43" s="26">
        <f>Sheet3!H42</f>
        <v>17</v>
      </c>
      <c r="I43" s="26">
        <f>Sheet3!I42</f>
        <v>5080</v>
      </c>
      <c r="J43" s="27">
        <f t="shared" si="2"/>
        <v>0.6474396703943563</v>
      </c>
      <c r="K43" s="28">
        <f t="shared" si="3"/>
        <v>-17.647058823529417</v>
      </c>
      <c r="L43" s="28">
        <f t="shared" si="4"/>
        <v>0.7086614173228423</v>
      </c>
    </row>
    <row r="44" spans="1:12" s="1" customFormat="1" ht="15" customHeight="1">
      <c r="A44" s="43"/>
      <c r="B44" s="77" t="s">
        <v>59</v>
      </c>
      <c r="C44" s="78"/>
      <c r="D44" s="33">
        <f t="shared" si="0"/>
        <v>962</v>
      </c>
      <c r="E44" s="26">
        <f>Sheet3!E43</f>
        <v>10</v>
      </c>
      <c r="F44" s="26">
        <f>Sheet3!F43</f>
        <v>952</v>
      </c>
      <c r="G44" s="33">
        <f t="shared" si="1"/>
        <v>1118</v>
      </c>
      <c r="H44" s="26">
        <f>Sheet3!H43</f>
        <v>8</v>
      </c>
      <c r="I44" s="26">
        <f>Sheet3!I43</f>
        <v>1110</v>
      </c>
      <c r="J44" s="34">
        <f t="shared" si="2"/>
        <v>-13.953488372093027</v>
      </c>
      <c r="K44" s="35">
        <f t="shared" si="3"/>
        <v>25</v>
      </c>
      <c r="L44" s="35">
        <f t="shared" si="4"/>
        <v>-14.234234234234233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3870</v>
      </c>
      <c r="E45" s="18">
        <f>Sheet3!E47</f>
        <v>65</v>
      </c>
      <c r="F45" s="18">
        <f>Sheet3!F47</f>
        <v>3805</v>
      </c>
      <c r="G45" s="17">
        <f t="shared" si="1"/>
        <v>3684</v>
      </c>
      <c r="H45" s="18">
        <f>Sheet3!H47</f>
        <v>37</v>
      </c>
      <c r="I45" s="18">
        <f>Sheet3!I47</f>
        <v>3647</v>
      </c>
      <c r="J45" s="19">
        <f t="shared" si="2"/>
        <v>5.048859934853422</v>
      </c>
      <c r="K45" s="20">
        <f t="shared" si="3"/>
        <v>75.67567567567568</v>
      </c>
      <c r="L45" s="20">
        <f t="shared" si="4"/>
        <v>4.3323279407732285</v>
      </c>
    </row>
    <row r="46" spans="1:12" s="1" customFormat="1" ht="15" customHeight="1">
      <c r="A46" s="23"/>
      <c r="B46" s="75" t="s">
        <v>32</v>
      </c>
      <c r="C46" s="76"/>
      <c r="D46" s="25">
        <f t="shared" si="0"/>
        <v>1995</v>
      </c>
      <c r="E46" s="26">
        <f>Sheet3!E45</f>
        <v>45</v>
      </c>
      <c r="F46" s="26">
        <f>Sheet3!F45</f>
        <v>1950</v>
      </c>
      <c r="G46" s="25">
        <f t="shared" si="1"/>
        <v>1929</v>
      </c>
      <c r="H46" s="26">
        <f>Sheet3!H45</f>
        <v>31</v>
      </c>
      <c r="I46" s="26">
        <f>Sheet3!I45</f>
        <v>1898</v>
      </c>
      <c r="J46" s="27">
        <f t="shared" si="2"/>
        <v>3.4214618973561484</v>
      </c>
      <c r="K46" s="28">
        <f t="shared" si="3"/>
        <v>45.16129032258065</v>
      </c>
      <c r="L46" s="28">
        <f t="shared" si="4"/>
        <v>2.7397260273972712</v>
      </c>
    </row>
    <row r="47" spans="1:12" s="1" customFormat="1" ht="15" customHeight="1">
      <c r="A47" s="43"/>
      <c r="B47" s="77" t="s">
        <v>61</v>
      </c>
      <c r="C47" s="78"/>
      <c r="D47" s="33">
        <f t="shared" si="0"/>
        <v>1875</v>
      </c>
      <c r="E47" s="26">
        <f>Sheet3!E46</f>
        <v>20</v>
      </c>
      <c r="F47" s="26">
        <f>Sheet3!F46</f>
        <v>1855</v>
      </c>
      <c r="G47" s="33">
        <f t="shared" si="1"/>
        <v>1755</v>
      </c>
      <c r="H47" s="26">
        <f>Sheet3!H46</f>
        <v>6</v>
      </c>
      <c r="I47" s="26">
        <f>Sheet3!I46</f>
        <v>1749</v>
      </c>
      <c r="J47" s="34">
        <f t="shared" si="2"/>
        <v>6.8376068376068355</v>
      </c>
      <c r="K47" s="35">
        <f t="shared" si="3"/>
        <v>233.33333333333334</v>
      </c>
      <c r="L47" s="35">
        <f t="shared" si="4"/>
        <v>6.060606060606055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2488</v>
      </c>
      <c r="E48" s="48">
        <f>Sheet3!E48</f>
        <v>247</v>
      </c>
      <c r="F48" s="48">
        <f>Sheet3!F48</f>
        <v>2241</v>
      </c>
      <c r="G48" s="47">
        <f t="shared" si="1"/>
        <v>430</v>
      </c>
      <c r="H48" s="48">
        <f>Sheet3!H48</f>
        <v>209</v>
      </c>
      <c r="I48" s="48">
        <f>Sheet3!I48</f>
        <v>221</v>
      </c>
      <c r="J48" s="49">
        <f t="shared" si="2"/>
        <v>478.6046511627907</v>
      </c>
      <c r="K48" s="50">
        <f t="shared" si="3"/>
        <v>18.181818181818187</v>
      </c>
      <c r="L48" s="50">
        <f t="shared" si="4"/>
        <v>914.027149321267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3619783</v>
      </c>
      <c r="E49" s="54">
        <f>Sheet3!E49</f>
        <v>1377994</v>
      </c>
      <c r="F49" s="54">
        <f>Sheet3!F49</f>
        <v>2241789</v>
      </c>
      <c r="G49" s="47">
        <f t="shared" si="1"/>
        <v>3465770</v>
      </c>
      <c r="H49" s="54">
        <f>Sheet3!H49</f>
        <v>1358991</v>
      </c>
      <c r="I49" s="54">
        <f>Sheet3!I49</f>
        <v>2106779</v>
      </c>
      <c r="J49" s="49">
        <f t="shared" si="2"/>
        <v>4.4438321065737085</v>
      </c>
      <c r="K49" s="55">
        <f t="shared" si="3"/>
        <v>1.3983168394787082</v>
      </c>
      <c r="L49" s="55">
        <f t="shared" si="4"/>
        <v>6.40836082000058</v>
      </c>
    </row>
    <row r="50" spans="1:12" s="57" customFormat="1" ht="15" customHeight="1">
      <c r="A50" s="59" t="s">
        <v>71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</sheetData>
  <sheetProtection/>
  <mergeCells count="36">
    <mergeCell ref="B5:C5"/>
    <mergeCell ref="B31:C31"/>
    <mergeCell ref="B19:C19"/>
    <mergeCell ref="B28:C28"/>
    <mergeCell ref="B6:C6"/>
    <mergeCell ref="B29:C29"/>
    <mergeCell ref="B7:C7"/>
    <mergeCell ref="B8:C8"/>
    <mergeCell ref="B24:C24"/>
    <mergeCell ref="B21:C21"/>
    <mergeCell ref="A1:L1"/>
    <mergeCell ref="A2:C3"/>
    <mergeCell ref="G2:I2"/>
    <mergeCell ref="J2:L2"/>
    <mergeCell ref="D2:F2"/>
    <mergeCell ref="B47:C47"/>
    <mergeCell ref="B30:C30"/>
    <mergeCell ref="B32:C32"/>
    <mergeCell ref="B33:C33"/>
    <mergeCell ref="B44:C44"/>
    <mergeCell ref="B46:C46"/>
    <mergeCell ref="B39:C39"/>
    <mergeCell ref="B22:C22"/>
    <mergeCell ref="B23:C23"/>
    <mergeCell ref="B34:C34"/>
    <mergeCell ref="B43:C43"/>
    <mergeCell ref="B42:C42"/>
    <mergeCell ref="B9:C9"/>
    <mergeCell ref="B10:C10"/>
    <mergeCell ref="B26:C26"/>
    <mergeCell ref="B25:C25"/>
    <mergeCell ref="B40:C40"/>
    <mergeCell ref="B38:C38"/>
    <mergeCell ref="B35:C35"/>
    <mergeCell ref="B37:C37"/>
    <mergeCell ref="B36:C36"/>
  </mergeCells>
  <printOptions horizontalCentered="1"/>
  <pageMargins left="0.3937007874015748" right="0.3937007874015748" top="0.29" bottom="0.1968503937007874" header="0.3937007874015748" footer="0.31"/>
  <pageSetup fitToHeight="1" fitToWidth="1" horizontalDpi="360" verticalDpi="36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2018-05-23T03:01:05Z</cp:lastPrinted>
  <dcterms:created xsi:type="dcterms:W3CDTF">2000-09-20T06:55:14Z</dcterms:created>
  <dcterms:modified xsi:type="dcterms:W3CDTF">2018-05-24T06:59:23Z</dcterms:modified>
  <cp:category/>
  <cp:version/>
  <cp:contentType/>
  <cp:contentStatus/>
</cp:coreProperties>
</file>