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901\"/>
    </mc:Choice>
  </mc:AlternateContent>
  <bookViews>
    <workbookView xWindow="720" yWindow="360" windowWidth="18075" windowHeight="7095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G25" i="1"/>
  <c r="D18" i="1"/>
  <c r="D43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<sst xmlns="http://schemas.openxmlformats.org/spreadsheetml/2006/main" count="114" uniqueCount="63">
  <si>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</si>
  <si>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</si>
  <si>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</si>
  <si>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</si>
  <si>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</si>
  <si>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</si>
  <si>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</si>
  <si>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</si>
  <si>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</si>
  <si>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</si>
  <si>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</si>
  <si>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</si>
  <si>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</si>
  <si>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</si>
  <si>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</si>
  <si>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</si>
  <si>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</si>
  <si>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</si>
  <si>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</si>
  <si>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</si>
  <si>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</si>
  <si>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</si>
  <si>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</si>
  <si>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</si>
  <si>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</si>
  <si>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</si>
  <si>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</si>
  <si>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</si>
  <si>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</si>
  <si>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</si>
  <si>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</si>
  <si>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</si>
  <si>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</si>
  <si>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</si>
  <si>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</si>
  <si>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</si>
  <si>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</si>
  <si>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</si>
  <si>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</si>
  <si>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</si>
  <si>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</si>
  <si>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</si>
  <si>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</si>
  <si>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</si>
  <si>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</si>
  <si>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</si>
  <si>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</si>
  <si>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</si>
  <si>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</si>
  <si>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</si>
  <si>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</si>
  <si>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</si>
  <si>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</si>
  <si>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</si>
  <si>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</si>
  <si>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</si>
  <si>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</si>
  <si>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109年1月 Jan.., 2020</t>
  </si>
  <si>
    <t>108年1月 Jan.., 2019</t>
  </si>
  <si>
    <t/>
  </si>
  <si>
    <t>註1: 本表華僑旅客包含持入境特別簽證之大陸地區、港澳居民，及長期旅居境外之無戶籍國民。</t>
  </si>
  <si>
    <t>註2: 資料來源：內政部移民署。</t>
  </si>
  <si>
    <t>109年1月來臺旅客人次及成長率－按居住地分
Visitor Arrivals by Residence,
January,2020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</si>
</sst>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9" fillId="0" borderId="0" xfId="0" applyFont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" activePane="bottomLeft" state="frozen"/>
      <selection pane="bottomLeft" sqref="A1:L1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2" t="s">
        <v>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s="2" customFormat="1" ht="24.6" customHeight="1" x14ac:dyDescent="0.25">
      <c r="A2" s="24" t="s">
        <v>0</v>
      </c>
      <c r="B2" s="24"/>
      <c r="C2" s="24"/>
      <c r="D2" s="25" t="s">
        <v>57</v>
      </c>
      <c r="E2" s="25"/>
      <c r="F2" s="25"/>
      <c r="G2" s="25" t="s">
        <v>58</v>
      </c>
      <c r="H2" s="25"/>
      <c r="I2" s="25"/>
      <c r="J2" s="25" t="s">
        <v>1</v>
      </c>
      <c r="K2" s="25"/>
      <c r="L2" s="25"/>
    </row>
    <row r="3" spans="1:13" s="2" customFormat="1" ht="48.6" customHeight="1" x14ac:dyDescent="0.25">
      <c r="A3" s="24"/>
      <c r="B3" s="24"/>
      <c r="C3" s="24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7" t="s">
        <v>5</v>
      </c>
      <c r="B4" s="20" t="s">
        <v>6</v>
      </c>
      <c r="C4" s="21"/>
      <c r="D4" s="5">
        <f>E4+F4</f>
        <v>145472</v>
      </c>
      <c r="E4" s="5">
        <v>136457</v>
      </c>
      <c r="F4" s="6">
        <v>9015</v>
      </c>
      <c r="G4" s="5">
        <f>H4+I4</f>
        <v>100703</v>
      </c>
      <c r="H4" s="5">
        <v>92504</v>
      </c>
      <c r="I4" s="6">
        <v>8199</v>
      </c>
      <c r="J4" s="7">
        <f>IF(G4=0,"-",((D4/G4)-1)*100)</f>
        <v>44.456471008808073</v>
      </c>
      <c r="K4" s="7">
        <f>IF(H4=0,"-",((E4/H4)-1)*100)</f>
        <v>47.514702066937645</v>
      </c>
      <c r="L4" s="7">
        <f>IF(I4=0,"-",((F4/I4)-1)*100)</f>
        <v>9.9524332235638511</v>
      </c>
      <c r="M4" s="8" t="s">
        <v>59</v>
      </c>
    </row>
    <row r="5" spans="1:13" s="8" customFormat="1" ht="15" customHeight="1" x14ac:dyDescent="0.25">
      <c r="A5" s="18"/>
      <c r="B5" s="20" t="s">
        <v>7</v>
      </c>
      <c r="C5" s="21"/>
      <c r="D5" s="5">
        <f t="shared" ref="D5:D48" si="0">E5+F5</f>
        <v>91085</v>
      </c>
      <c r="E5" s="5">
        <v>88165</v>
      </c>
      <c r="F5" s="6">
        <v>2920</v>
      </c>
      <c r="G5" s="5">
        <f t="shared" ref="G5:G48" si="1">H5+I5</f>
        <v>238906</v>
      </c>
      <c r="H5" s="5">
        <v>236919</v>
      </c>
      <c r="I5" s="6">
        <v>1987</v>
      </c>
      <c r="J5" s="7">
        <f t="shared" ref="J5:L49" si="2">IF(G5=0,"-",((D5/G5)-1)*100)</f>
        <v>-61.874126225377346</v>
      </c>
      <c r="K5" s="7">
        <f t="shared" si="2"/>
        <v>-62.786859644013362</v>
      </c>
      <c r="L5" s="7">
        <f t="shared" si="2"/>
        <v>46.955208857574227</v>
      </c>
      <c r="M5" s="8" t="s">
        <v>59</v>
      </c>
    </row>
    <row r="6" spans="1:13" s="8" customFormat="1" ht="15" customHeight="1" x14ac:dyDescent="0.25">
      <c r="A6" s="18"/>
      <c r="B6" s="20" t="s">
        <v>8</v>
      </c>
      <c r="C6" s="21"/>
      <c r="D6" s="5">
        <f t="shared" si="0"/>
        <v>135614</v>
      </c>
      <c r="E6" s="5">
        <v>145</v>
      </c>
      <c r="F6" s="6">
        <v>135469</v>
      </c>
      <c r="G6" s="5">
        <f t="shared" si="1"/>
        <v>146184</v>
      </c>
      <c r="H6" s="5">
        <v>123</v>
      </c>
      <c r="I6" s="6">
        <v>146061</v>
      </c>
      <c r="J6" s="7">
        <f t="shared" si="2"/>
        <v>-7.230613473430747</v>
      </c>
      <c r="K6" s="7">
        <f t="shared" si="2"/>
        <v>17.886178861788625</v>
      </c>
      <c r="L6" s="7">
        <f t="shared" si="2"/>
        <v>-7.2517646736637413</v>
      </c>
      <c r="M6" s="8" t="s">
        <v>59</v>
      </c>
    </row>
    <row r="7" spans="1:13" s="8" customFormat="1" ht="15" customHeight="1" x14ac:dyDescent="0.25">
      <c r="A7" s="18"/>
      <c r="B7" s="20" t="s">
        <v>9</v>
      </c>
      <c r="C7" s="21"/>
      <c r="D7" s="5">
        <f t="shared" si="0"/>
        <v>152937</v>
      </c>
      <c r="E7" s="5">
        <v>317</v>
      </c>
      <c r="F7" s="6">
        <v>152620</v>
      </c>
      <c r="G7" s="5">
        <f t="shared" si="1"/>
        <v>116976</v>
      </c>
      <c r="H7" s="5">
        <v>306</v>
      </c>
      <c r="I7" s="6">
        <v>116670</v>
      </c>
      <c r="J7" s="7">
        <f t="shared" si="2"/>
        <v>30.742203528929004</v>
      </c>
      <c r="K7" s="7">
        <f t="shared" si="2"/>
        <v>3.5947712418300748</v>
      </c>
      <c r="L7" s="7">
        <f t="shared" si="2"/>
        <v>30.813405331276257</v>
      </c>
      <c r="M7" s="8" t="s">
        <v>59</v>
      </c>
    </row>
    <row r="8" spans="1:13" s="8" customFormat="1" ht="15" customHeight="1" x14ac:dyDescent="0.25">
      <c r="A8" s="18"/>
      <c r="B8" s="20" t="s">
        <v>10</v>
      </c>
      <c r="C8" s="21"/>
      <c r="D8" s="5">
        <f t="shared" si="0"/>
        <v>2813</v>
      </c>
      <c r="E8" s="5">
        <v>0</v>
      </c>
      <c r="F8" s="6">
        <v>2813</v>
      </c>
      <c r="G8" s="5">
        <f t="shared" si="1"/>
        <v>2562</v>
      </c>
      <c r="H8" s="5">
        <v>3</v>
      </c>
      <c r="I8" s="6">
        <v>2559</v>
      </c>
      <c r="J8" s="7">
        <f t="shared" si="2"/>
        <v>9.7970335675253715</v>
      </c>
      <c r="K8" s="7">
        <f t="shared" si="2"/>
        <v>-100</v>
      </c>
      <c r="L8" s="7">
        <f t="shared" si="2"/>
        <v>9.9257522469714754</v>
      </c>
      <c r="M8" s="8" t="s">
        <v>59</v>
      </c>
    </row>
    <row r="9" spans="1:13" s="8" customFormat="1" ht="15" customHeight="1" x14ac:dyDescent="0.25">
      <c r="A9" s="18"/>
      <c r="B9" s="20" t="s">
        <v>11</v>
      </c>
      <c r="C9" s="21"/>
      <c r="D9" s="5">
        <f t="shared" si="0"/>
        <v>1494</v>
      </c>
      <c r="E9" s="5">
        <v>14</v>
      </c>
      <c r="F9" s="6">
        <v>1480</v>
      </c>
      <c r="G9" s="5">
        <f t="shared" si="1"/>
        <v>1438</v>
      </c>
      <c r="H9" s="5">
        <v>11</v>
      </c>
      <c r="I9" s="6">
        <v>1427</v>
      </c>
      <c r="J9" s="7">
        <f t="shared" si="2"/>
        <v>3.8942976356050041</v>
      </c>
      <c r="K9" s="7">
        <f t="shared" si="2"/>
        <v>27.27272727272727</v>
      </c>
      <c r="L9" s="7">
        <f t="shared" si="2"/>
        <v>3.7140854940434398</v>
      </c>
      <c r="M9" s="8" t="s">
        <v>59</v>
      </c>
    </row>
    <row r="10" spans="1:13" s="8" customFormat="1" ht="15" customHeight="1" x14ac:dyDescent="0.25">
      <c r="A10" s="18"/>
      <c r="B10" s="17" t="s">
        <v>12</v>
      </c>
      <c r="C10" s="9" t="s">
        <v>30</v>
      </c>
      <c r="D10" s="5">
        <f>E10+F10</f>
        <v>28884</v>
      </c>
      <c r="E10" s="5">
        <v>72</v>
      </c>
      <c r="F10" s="6">
        <v>28812</v>
      </c>
      <c r="G10" s="5">
        <f t="shared" si="1"/>
        <v>29126</v>
      </c>
      <c r="H10" s="5">
        <v>55</v>
      </c>
      <c r="I10" s="6">
        <v>29071</v>
      </c>
      <c r="J10" s="7">
        <f t="shared" si="2"/>
        <v>-0.83087275973356967</v>
      </c>
      <c r="K10" s="7">
        <f t="shared" si="2"/>
        <v>30.909090909090907</v>
      </c>
      <c r="L10" s="7">
        <f t="shared" si="2"/>
        <v>-0.89092222489766115</v>
      </c>
      <c r="M10" s="8" t="s">
        <v>59</v>
      </c>
    </row>
    <row r="11" spans="1:13" s="8" customFormat="1" ht="15" customHeight="1" x14ac:dyDescent="0.25">
      <c r="A11" s="18"/>
      <c r="B11" s="18"/>
      <c r="C11" s="10" t="s">
        <v>31</v>
      </c>
      <c r="D11" s="5">
        <f t="shared" si="0"/>
        <v>26008</v>
      </c>
      <c r="E11" s="5">
        <v>36</v>
      </c>
      <c r="F11" s="6">
        <v>25972</v>
      </c>
      <c r="G11" s="5">
        <f t="shared" si="1"/>
        <v>28937</v>
      </c>
      <c r="H11" s="5">
        <v>22</v>
      </c>
      <c r="I11" s="6">
        <v>28915</v>
      </c>
      <c r="J11" s="7">
        <f t="shared" si="2"/>
        <v>-10.121989148840582</v>
      </c>
      <c r="K11" s="7">
        <f t="shared" si="2"/>
        <v>63.636363636363647</v>
      </c>
      <c r="L11" s="7">
        <f t="shared" si="2"/>
        <v>-10.178108248314022</v>
      </c>
      <c r="M11" s="8" t="s">
        <v>59</v>
      </c>
    </row>
    <row r="12" spans="1:13" s="8" customFormat="1" ht="15" customHeight="1" x14ac:dyDescent="0.25">
      <c r="A12" s="18"/>
      <c r="B12" s="18"/>
      <c r="C12" s="10" t="s">
        <v>32</v>
      </c>
      <c r="D12" s="5">
        <f t="shared" si="0"/>
        <v>15693</v>
      </c>
      <c r="E12" s="5">
        <v>39</v>
      </c>
      <c r="F12" s="6">
        <v>15654</v>
      </c>
      <c r="G12" s="5">
        <f t="shared" si="1"/>
        <v>14773</v>
      </c>
      <c r="H12" s="5">
        <v>41</v>
      </c>
      <c r="I12" s="6">
        <v>14732</v>
      </c>
      <c r="J12" s="7">
        <f t="shared" si="2"/>
        <v>6.227577337033785</v>
      </c>
      <c r="K12" s="7">
        <f t="shared" si="2"/>
        <v>-4.8780487804878092</v>
      </c>
      <c r="L12" s="7">
        <f t="shared" si="2"/>
        <v>6.2584849307629753</v>
      </c>
      <c r="M12" s="8" t="s">
        <v>59</v>
      </c>
    </row>
    <row r="13" spans="1:13" s="8" customFormat="1" ht="15" customHeight="1" x14ac:dyDescent="0.25">
      <c r="A13" s="18"/>
      <c r="B13" s="18"/>
      <c r="C13" s="10" t="s">
        <v>33</v>
      </c>
      <c r="D13" s="5">
        <f t="shared" si="0"/>
        <v>44051</v>
      </c>
      <c r="E13" s="5">
        <v>172</v>
      </c>
      <c r="F13" s="6">
        <v>43879</v>
      </c>
      <c r="G13" s="5">
        <f t="shared" si="1"/>
        <v>38002</v>
      </c>
      <c r="H13" s="5">
        <v>213</v>
      </c>
      <c r="I13" s="6">
        <v>37789</v>
      </c>
      <c r="J13" s="7">
        <f t="shared" si="2"/>
        <v>15.917583285090252</v>
      </c>
      <c r="K13" s="7">
        <f t="shared" si="2"/>
        <v>-19.248826291079812</v>
      </c>
      <c r="L13" s="7">
        <f t="shared" si="2"/>
        <v>16.115800894440181</v>
      </c>
      <c r="M13" s="8" t="s">
        <v>59</v>
      </c>
    </row>
    <row r="14" spans="1:13" s="8" customFormat="1" ht="15" customHeight="1" x14ac:dyDescent="0.25">
      <c r="A14" s="18"/>
      <c r="B14" s="18"/>
      <c r="C14" s="10" t="s">
        <v>34</v>
      </c>
      <c r="D14" s="5">
        <f t="shared" si="0"/>
        <v>25688</v>
      </c>
      <c r="E14" s="5">
        <v>19</v>
      </c>
      <c r="F14" s="6">
        <v>25669</v>
      </c>
      <c r="G14" s="5">
        <f t="shared" si="1"/>
        <v>27164</v>
      </c>
      <c r="H14" s="5">
        <v>25</v>
      </c>
      <c r="I14" s="6">
        <v>27139</v>
      </c>
      <c r="J14" s="7">
        <f t="shared" si="2"/>
        <v>-5.4336621999705459</v>
      </c>
      <c r="K14" s="7">
        <f t="shared" si="2"/>
        <v>-24</v>
      </c>
      <c r="L14" s="7">
        <f t="shared" si="2"/>
        <v>-5.4165591952540666</v>
      </c>
      <c r="M14" s="8" t="s">
        <v>59</v>
      </c>
    </row>
    <row r="15" spans="1:13" s="8" customFormat="1" ht="15" customHeight="1" x14ac:dyDescent="0.25">
      <c r="A15" s="18"/>
      <c r="B15" s="18"/>
      <c r="C15" s="10" t="s">
        <v>35</v>
      </c>
      <c r="D15" s="5">
        <f t="shared" si="0"/>
        <v>28947</v>
      </c>
      <c r="E15" s="5">
        <v>223</v>
      </c>
      <c r="F15" s="6">
        <v>28724</v>
      </c>
      <c r="G15" s="5">
        <f t="shared" si="1"/>
        <v>20132</v>
      </c>
      <c r="H15" s="5">
        <v>171</v>
      </c>
      <c r="I15" s="6">
        <v>19961</v>
      </c>
      <c r="J15" s="7">
        <f t="shared" si="2"/>
        <v>43.786012318696606</v>
      </c>
      <c r="K15" s="7">
        <f t="shared" si="2"/>
        <v>30.409356725146196</v>
      </c>
      <c r="L15" s="7">
        <f t="shared" si="2"/>
        <v>43.900606182055</v>
      </c>
      <c r="M15" s="8" t="s">
        <v>59</v>
      </c>
    </row>
    <row r="16" spans="1:13" s="8" customFormat="1" ht="15" customHeight="1" x14ac:dyDescent="0.25">
      <c r="A16" s="18"/>
      <c r="B16" s="18"/>
      <c r="C16" s="10" t="s">
        <v>36</v>
      </c>
      <c r="D16" s="5">
        <f t="shared" ref="D16:I16" si="3">D17-D10-D11-D12-D13-D14-D15</f>
        <v>1984</v>
      </c>
      <c r="E16" s="5">
        <f t="shared" si="3"/>
        <v>14</v>
      </c>
      <c r="F16" s="5">
        <f t="shared" si="3"/>
        <v>1970</v>
      </c>
      <c r="G16" s="5">
        <f t="shared" si="3"/>
        <v>2427</v>
      </c>
      <c r="H16" s="5">
        <f t="shared" si="3"/>
        <v>23</v>
      </c>
      <c r="I16" s="5">
        <f t="shared" si="3"/>
        <v>2404</v>
      </c>
      <c r="J16" s="7">
        <f t="shared" si="2"/>
        <v>-18.252987227029248</v>
      </c>
      <c r="K16" s="7">
        <f t="shared" si="2"/>
        <v>-39.130434782608688</v>
      </c>
      <c r="L16" s="7">
        <f t="shared" si="2"/>
        <v>-18.053244592346086</v>
      </c>
      <c r="M16" s="8" t="s">
        <v>59</v>
      </c>
    </row>
    <row r="17" spans="1:13" s="8" customFormat="1" ht="15" customHeight="1" x14ac:dyDescent="0.25">
      <c r="A17" s="18"/>
      <c r="B17" s="19"/>
      <c r="C17" s="10" t="s">
        <v>13</v>
      </c>
      <c r="D17" s="5">
        <f t="shared" si="0"/>
        <v>171255</v>
      </c>
      <c r="E17" s="5">
        <v>575</v>
      </c>
      <c r="F17" s="6">
        <v>170680</v>
      </c>
      <c r="G17" s="5">
        <f t="shared" si="1"/>
        <v>160561</v>
      </c>
      <c r="H17" s="5">
        <v>550</v>
      </c>
      <c r="I17" s="6">
        <v>160011</v>
      </c>
      <c r="J17" s="7">
        <f t="shared" si="2"/>
        <v>6.6603969830780763</v>
      </c>
      <c r="K17" s="7">
        <f t="shared" si="2"/>
        <v>4.5454545454545414</v>
      </c>
      <c r="L17" s="7">
        <f t="shared" si="2"/>
        <v>6.6676665979213956</v>
      </c>
      <c r="M17" s="8" t="s">
        <v>59</v>
      </c>
    </row>
    <row r="18" spans="1:13" s="8" customFormat="1" ht="15" customHeight="1" x14ac:dyDescent="0.25">
      <c r="A18" s="18"/>
      <c r="B18" s="20" t="s">
        <v>14</v>
      </c>
      <c r="C18" s="21"/>
      <c r="D18" s="5">
        <f t="shared" ref="D18:I18" si="4">D19-D4-D5-D6-D7-D8-D9-D17</f>
        <v>797</v>
      </c>
      <c r="E18" s="5">
        <f t="shared" si="4"/>
        <v>2</v>
      </c>
      <c r="F18" s="5">
        <f t="shared" si="4"/>
        <v>795</v>
      </c>
      <c r="G18" s="5">
        <f t="shared" si="4"/>
        <v>1428</v>
      </c>
      <c r="H18" s="5">
        <f t="shared" si="4"/>
        <v>3</v>
      </c>
      <c r="I18" s="5">
        <f t="shared" si="4"/>
        <v>1425</v>
      </c>
      <c r="J18" s="7">
        <f t="shared" si="2"/>
        <v>-44.187675070028007</v>
      </c>
      <c r="K18" s="7">
        <f t="shared" si="2"/>
        <v>-33.333333333333336</v>
      </c>
      <c r="L18" s="7">
        <f t="shared" si="2"/>
        <v>-44.21052631578948</v>
      </c>
      <c r="M18" s="8" t="s">
        <v>59</v>
      </c>
    </row>
    <row r="19" spans="1:13" s="8" customFormat="1" ht="15" customHeight="1" x14ac:dyDescent="0.25">
      <c r="A19" s="19"/>
      <c r="B19" s="20" t="s">
        <v>15</v>
      </c>
      <c r="C19" s="21"/>
      <c r="D19" s="5">
        <f t="shared" si="0"/>
        <v>701467</v>
      </c>
      <c r="E19" s="5">
        <v>225675</v>
      </c>
      <c r="F19" s="6">
        <v>475792</v>
      </c>
      <c r="G19" s="5">
        <f t="shared" si="1"/>
        <v>768758</v>
      </c>
      <c r="H19" s="5">
        <v>330419</v>
      </c>
      <c r="I19" s="6">
        <v>438339</v>
      </c>
      <c r="J19" s="7">
        <f t="shared" si="2"/>
        <v>-8.7532097226955656</v>
      </c>
      <c r="K19" s="7">
        <f t="shared" si="2"/>
        <v>-31.700356214382342</v>
      </c>
      <c r="L19" s="7">
        <f t="shared" si="2"/>
        <v>8.5443001877542279</v>
      </c>
      <c r="M19" s="8" t="s">
        <v>59</v>
      </c>
    </row>
    <row r="20" spans="1:13" s="8" customFormat="1" ht="15" customHeight="1" x14ac:dyDescent="0.25">
      <c r="A20" s="17" t="s">
        <v>16</v>
      </c>
      <c r="B20" s="20" t="s">
        <v>37</v>
      </c>
      <c r="C20" s="21"/>
      <c r="D20" s="5">
        <f t="shared" si="0"/>
        <v>11400</v>
      </c>
      <c r="E20" s="5">
        <v>50</v>
      </c>
      <c r="F20" s="6">
        <v>11350</v>
      </c>
      <c r="G20" s="5">
        <f t="shared" si="1"/>
        <v>10108</v>
      </c>
      <c r="H20" s="5">
        <v>26</v>
      </c>
      <c r="I20" s="6">
        <v>10082</v>
      </c>
      <c r="J20" s="7">
        <f t="shared" si="2"/>
        <v>12.781954887218049</v>
      </c>
      <c r="K20" s="7">
        <f t="shared" si="2"/>
        <v>92.307692307692307</v>
      </c>
      <c r="L20" s="7">
        <f t="shared" si="2"/>
        <v>12.576869668716517</v>
      </c>
      <c r="M20" s="8" t="s">
        <v>59</v>
      </c>
    </row>
    <row r="21" spans="1:13" s="8" customFormat="1" ht="15" customHeight="1" x14ac:dyDescent="0.25">
      <c r="A21" s="18"/>
      <c r="B21" s="20" t="s">
        <v>38</v>
      </c>
      <c r="C21" s="21"/>
      <c r="D21" s="5">
        <f t="shared" si="0"/>
        <v>49416</v>
      </c>
      <c r="E21" s="5">
        <v>380</v>
      </c>
      <c r="F21" s="6">
        <v>49036</v>
      </c>
      <c r="G21" s="5">
        <f t="shared" si="1"/>
        <v>45499</v>
      </c>
      <c r="H21" s="5">
        <v>361</v>
      </c>
      <c r="I21" s="6">
        <v>45138</v>
      </c>
      <c r="J21" s="7">
        <f t="shared" si="2"/>
        <v>8.6089804171520345</v>
      </c>
      <c r="K21" s="7">
        <f t="shared" si="2"/>
        <v>5.2631578947368363</v>
      </c>
      <c r="L21" s="7">
        <f t="shared" si="2"/>
        <v>8.6357392884044426</v>
      </c>
      <c r="M21" s="8" t="s">
        <v>59</v>
      </c>
    </row>
    <row r="22" spans="1:13" s="8" customFormat="1" ht="15" customHeight="1" x14ac:dyDescent="0.25">
      <c r="A22" s="18"/>
      <c r="B22" s="20" t="s">
        <v>39</v>
      </c>
      <c r="C22" s="21"/>
      <c r="D22" s="5">
        <f t="shared" si="0"/>
        <v>302</v>
      </c>
      <c r="E22" s="5">
        <v>1</v>
      </c>
      <c r="F22" s="6">
        <v>301</v>
      </c>
      <c r="G22" s="5">
        <f t="shared" si="1"/>
        <v>267</v>
      </c>
      <c r="H22" s="5">
        <v>1</v>
      </c>
      <c r="I22" s="6">
        <v>266</v>
      </c>
      <c r="J22" s="7">
        <f t="shared" si="2"/>
        <v>13.108614232209748</v>
      </c>
      <c r="K22" s="7">
        <f t="shared" si="2"/>
        <v>0</v>
      </c>
      <c r="L22" s="7">
        <f t="shared" si="2"/>
        <v>13.157894736842103</v>
      </c>
      <c r="M22" s="8" t="s">
        <v>59</v>
      </c>
    </row>
    <row r="23" spans="1:13" s="8" customFormat="1" ht="15" customHeight="1" x14ac:dyDescent="0.25">
      <c r="A23" s="18"/>
      <c r="B23" s="20" t="s">
        <v>40</v>
      </c>
      <c r="C23" s="21"/>
      <c r="D23" s="5">
        <f t="shared" si="0"/>
        <v>444</v>
      </c>
      <c r="E23" s="5">
        <v>42</v>
      </c>
      <c r="F23" s="6">
        <v>402</v>
      </c>
      <c r="G23" s="5">
        <f t="shared" si="1"/>
        <v>466</v>
      </c>
      <c r="H23" s="5">
        <v>51</v>
      </c>
      <c r="I23" s="6">
        <v>415</v>
      </c>
      <c r="J23" s="7">
        <f t="shared" si="2"/>
        <v>-4.72103004291845</v>
      </c>
      <c r="K23" s="7">
        <f t="shared" si="2"/>
        <v>-17.647058823529417</v>
      </c>
      <c r="L23" s="7">
        <f t="shared" si="2"/>
        <v>-3.1325301204819245</v>
      </c>
      <c r="M23" s="8" t="s">
        <v>59</v>
      </c>
    </row>
    <row r="24" spans="1:13" s="8" customFormat="1" ht="15" customHeight="1" x14ac:dyDescent="0.25">
      <c r="A24" s="18"/>
      <c r="B24" s="20" t="s">
        <v>41</v>
      </c>
      <c r="C24" s="21"/>
      <c r="D24" s="5">
        <f t="shared" si="0"/>
        <v>166</v>
      </c>
      <c r="E24" s="5">
        <v>37</v>
      </c>
      <c r="F24" s="6">
        <v>129</v>
      </c>
      <c r="G24" s="5">
        <f t="shared" si="1"/>
        <v>133</v>
      </c>
      <c r="H24" s="5">
        <v>45</v>
      </c>
      <c r="I24" s="6">
        <v>88</v>
      </c>
      <c r="J24" s="7">
        <f t="shared" si="2"/>
        <v>24.812030075187973</v>
      </c>
      <c r="K24" s="7">
        <f t="shared" si="2"/>
        <v>-17.777777777777782</v>
      </c>
      <c r="L24" s="7">
        <f t="shared" si="2"/>
        <v>46.590909090909079</v>
      </c>
      <c r="M24" s="8" t="s">
        <v>59</v>
      </c>
    </row>
    <row r="25" spans="1:13" s="8" customFormat="1" ht="15" customHeight="1" x14ac:dyDescent="0.25">
      <c r="A25" s="18"/>
      <c r="B25" s="20" t="s">
        <v>17</v>
      </c>
      <c r="C25" s="21"/>
      <c r="D25" s="5">
        <f t="shared" ref="D25:I25" si="5">D26-D20-D21-D22-D23-D24</f>
        <v>1132</v>
      </c>
      <c r="E25" s="5">
        <f t="shared" si="5"/>
        <v>26</v>
      </c>
      <c r="F25" s="5">
        <f t="shared" si="5"/>
        <v>1106</v>
      </c>
      <c r="G25" s="5">
        <f t="shared" si="5"/>
        <v>898</v>
      </c>
      <c r="H25" s="5">
        <f t="shared" si="5"/>
        <v>23</v>
      </c>
      <c r="I25" s="5">
        <f t="shared" si="5"/>
        <v>875</v>
      </c>
      <c r="J25" s="7">
        <f t="shared" si="2"/>
        <v>26.05790645879733</v>
      </c>
      <c r="K25" s="7">
        <f t="shared" si="2"/>
        <v>13.043478260869556</v>
      </c>
      <c r="L25" s="7">
        <f t="shared" si="2"/>
        <v>26.400000000000002</v>
      </c>
      <c r="M25" s="8" t="s">
        <v>59</v>
      </c>
    </row>
    <row r="26" spans="1:13" s="8" customFormat="1" ht="15" customHeight="1" x14ac:dyDescent="0.25">
      <c r="A26" s="19"/>
      <c r="B26" s="20" t="s">
        <v>18</v>
      </c>
      <c r="C26" s="21"/>
      <c r="D26" s="5">
        <f t="shared" si="0"/>
        <v>62860</v>
      </c>
      <c r="E26" s="5">
        <v>536</v>
      </c>
      <c r="F26" s="6">
        <v>62324</v>
      </c>
      <c r="G26" s="5">
        <f t="shared" si="1"/>
        <v>57371</v>
      </c>
      <c r="H26" s="5">
        <v>507</v>
      </c>
      <c r="I26" s="6">
        <v>56864</v>
      </c>
      <c r="J26" s="7">
        <f t="shared" si="2"/>
        <v>9.567551550434894</v>
      </c>
      <c r="K26" s="7">
        <f t="shared" si="2"/>
        <v>5.7199211045364962</v>
      </c>
      <c r="L26" s="7">
        <f t="shared" si="2"/>
        <v>9.6018570624648358</v>
      </c>
      <c r="M26" s="8" t="s">
        <v>59</v>
      </c>
    </row>
    <row r="27" spans="1:13" s="8" customFormat="1" ht="15" customHeight="1" x14ac:dyDescent="0.25">
      <c r="A27" s="17" t="s">
        <v>19</v>
      </c>
      <c r="B27" s="20" t="s">
        <v>42</v>
      </c>
      <c r="C27" s="21"/>
      <c r="D27" s="5">
        <f t="shared" si="0"/>
        <v>629</v>
      </c>
      <c r="E27" s="5">
        <v>2</v>
      </c>
      <c r="F27" s="6">
        <v>627</v>
      </c>
      <c r="G27" s="5">
        <f t="shared" si="1"/>
        <v>612</v>
      </c>
      <c r="H27" s="5">
        <v>0</v>
      </c>
      <c r="I27" s="6">
        <v>612</v>
      </c>
      <c r="J27" s="7">
        <f t="shared" si="2"/>
        <v>2.7777777777777679</v>
      </c>
      <c r="K27" s="7" t="str">
        <f t="shared" si="2"/>
        <v>-</v>
      </c>
      <c r="L27" s="7">
        <f t="shared" si="2"/>
        <v>2.450980392156854</v>
      </c>
      <c r="M27" s="8" t="s">
        <v>59</v>
      </c>
    </row>
    <row r="28" spans="1:13" s="8" customFormat="1" ht="15" customHeight="1" x14ac:dyDescent="0.25">
      <c r="A28" s="18"/>
      <c r="B28" s="20" t="s">
        <v>43</v>
      </c>
      <c r="C28" s="21"/>
      <c r="D28" s="5">
        <f t="shared" si="0"/>
        <v>4363</v>
      </c>
      <c r="E28" s="5">
        <v>10</v>
      </c>
      <c r="F28" s="6">
        <v>4353</v>
      </c>
      <c r="G28" s="5">
        <f t="shared" si="1"/>
        <v>3867</v>
      </c>
      <c r="H28" s="5">
        <v>9</v>
      </c>
      <c r="I28" s="6">
        <v>3858</v>
      </c>
      <c r="J28" s="7">
        <f t="shared" si="2"/>
        <v>12.826480475821045</v>
      </c>
      <c r="K28" s="7">
        <f t="shared" si="2"/>
        <v>11.111111111111116</v>
      </c>
      <c r="L28" s="7">
        <f t="shared" si="2"/>
        <v>12.830482115085529</v>
      </c>
      <c r="M28" s="8" t="s">
        <v>59</v>
      </c>
    </row>
    <row r="29" spans="1:13" s="8" customFormat="1" ht="15" customHeight="1" x14ac:dyDescent="0.25">
      <c r="A29" s="18"/>
      <c r="B29" s="20" t="s">
        <v>44</v>
      </c>
      <c r="C29" s="21"/>
      <c r="D29" s="5">
        <f t="shared" si="0"/>
        <v>4466</v>
      </c>
      <c r="E29" s="5">
        <v>17</v>
      </c>
      <c r="F29" s="6">
        <v>4449</v>
      </c>
      <c r="G29" s="5">
        <f t="shared" si="1"/>
        <v>5037</v>
      </c>
      <c r="H29" s="5">
        <v>17</v>
      </c>
      <c r="I29" s="6">
        <v>5020</v>
      </c>
      <c r="J29" s="7">
        <f t="shared" si="2"/>
        <v>-11.336112765535045</v>
      </c>
      <c r="K29" s="7">
        <f t="shared" si="2"/>
        <v>0</v>
      </c>
      <c r="L29" s="7">
        <f t="shared" si="2"/>
        <v>-11.37450199203187</v>
      </c>
      <c r="M29" s="8" t="s">
        <v>59</v>
      </c>
    </row>
    <row r="30" spans="1:13" s="8" customFormat="1" ht="15" customHeight="1" x14ac:dyDescent="0.25">
      <c r="A30" s="18"/>
      <c r="B30" s="20" t="s">
        <v>45</v>
      </c>
      <c r="C30" s="21"/>
      <c r="D30" s="5">
        <f t="shared" si="0"/>
        <v>1448</v>
      </c>
      <c r="E30" s="5">
        <v>8</v>
      </c>
      <c r="F30" s="6">
        <v>1440</v>
      </c>
      <c r="G30" s="5">
        <f t="shared" si="1"/>
        <v>1461</v>
      </c>
      <c r="H30" s="5">
        <v>1</v>
      </c>
      <c r="I30" s="6">
        <v>1460</v>
      </c>
      <c r="J30" s="7">
        <f t="shared" si="2"/>
        <v>-0.88980150581793316</v>
      </c>
      <c r="K30" s="7">
        <f t="shared" si="2"/>
        <v>700</v>
      </c>
      <c r="L30" s="7">
        <f t="shared" si="2"/>
        <v>-1.3698630136986356</v>
      </c>
      <c r="M30" s="8" t="s">
        <v>59</v>
      </c>
    </row>
    <row r="31" spans="1:13" s="8" customFormat="1" ht="15" customHeight="1" x14ac:dyDescent="0.25">
      <c r="A31" s="18"/>
      <c r="B31" s="20" t="s">
        <v>46</v>
      </c>
      <c r="C31" s="21"/>
      <c r="D31" s="5">
        <f t="shared" si="0"/>
        <v>2144</v>
      </c>
      <c r="E31" s="5">
        <v>3</v>
      </c>
      <c r="F31" s="6">
        <v>2141</v>
      </c>
      <c r="G31" s="5">
        <f t="shared" si="1"/>
        <v>1911</v>
      </c>
      <c r="H31" s="5">
        <v>3</v>
      </c>
      <c r="I31" s="6">
        <v>1908</v>
      </c>
      <c r="J31" s="7">
        <f t="shared" si="2"/>
        <v>12.192569335426473</v>
      </c>
      <c r="K31" s="7">
        <f t="shared" si="2"/>
        <v>0</v>
      </c>
      <c r="L31" s="7">
        <f t="shared" si="2"/>
        <v>12.211740041928731</v>
      </c>
      <c r="M31" s="8" t="s">
        <v>59</v>
      </c>
    </row>
    <row r="32" spans="1:13" s="8" customFormat="1" ht="15" customHeight="1" x14ac:dyDescent="0.25">
      <c r="A32" s="18"/>
      <c r="B32" s="20" t="s">
        <v>47</v>
      </c>
      <c r="C32" s="21"/>
      <c r="D32" s="5">
        <f t="shared" si="0"/>
        <v>823</v>
      </c>
      <c r="E32" s="5">
        <v>5</v>
      </c>
      <c r="F32" s="6">
        <v>818</v>
      </c>
      <c r="G32" s="5">
        <f t="shared" si="1"/>
        <v>794</v>
      </c>
      <c r="H32" s="5">
        <v>5</v>
      </c>
      <c r="I32" s="6">
        <v>789</v>
      </c>
      <c r="J32" s="7">
        <f t="shared" si="2"/>
        <v>3.6523929471032668</v>
      </c>
      <c r="K32" s="7">
        <f t="shared" si="2"/>
        <v>0</v>
      </c>
      <c r="L32" s="7">
        <f t="shared" si="2"/>
        <v>3.6755386565272552</v>
      </c>
      <c r="M32" s="8" t="s">
        <v>59</v>
      </c>
    </row>
    <row r="33" spans="1:13" s="8" customFormat="1" ht="15" customHeight="1" x14ac:dyDescent="0.25">
      <c r="A33" s="18"/>
      <c r="B33" s="20" t="s">
        <v>48</v>
      </c>
      <c r="C33" s="21"/>
      <c r="D33" s="5">
        <f t="shared" si="0"/>
        <v>1053</v>
      </c>
      <c r="E33" s="5">
        <v>2</v>
      </c>
      <c r="F33" s="6">
        <v>1051</v>
      </c>
      <c r="G33" s="5">
        <f t="shared" si="1"/>
        <v>919</v>
      </c>
      <c r="H33" s="5">
        <v>2</v>
      </c>
      <c r="I33" s="6">
        <v>917</v>
      </c>
      <c r="J33" s="7">
        <f t="shared" si="2"/>
        <v>14.581066376496189</v>
      </c>
      <c r="K33" s="7">
        <f t="shared" si="2"/>
        <v>0</v>
      </c>
      <c r="L33" s="7">
        <f t="shared" si="2"/>
        <v>14.612868047982541</v>
      </c>
      <c r="M33" s="8" t="s">
        <v>59</v>
      </c>
    </row>
    <row r="34" spans="1:13" s="8" customFormat="1" ht="15" customHeight="1" x14ac:dyDescent="0.25">
      <c r="A34" s="18"/>
      <c r="B34" s="20" t="s">
        <v>49</v>
      </c>
      <c r="C34" s="21"/>
      <c r="D34" s="5">
        <f t="shared" si="0"/>
        <v>6631</v>
      </c>
      <c r="E34" s="5">
        <v>8</v>
      </c>
      <c r="F34" s="6">
        <v>6623</v>
      </c>
      <c r="G34" s="5">
        <f t="shared" si="1"/>
        <v>5328</v>
      </c>
      <c r="H34" s="5">
        <v>12</v>
      </c>
      <c r="I34" s="6">
        <v>5316</v>
      </c>
      <c r="J34" s="7">
        <f t="shared" si="2"/>
        <v>24.4557057057057</v>
      </c>
      <c r="K34" s="7">
        <f t="shared" si="2"/>
        <v>-33.333333333333336</v>
      </c>
      <c r="L34" s="7">
        <f t="shared" si="2"/>
        <v>24.586155003762222</v>
      </c>
      <c r="M34" s="8" t="s">
        <v>59</v>
      </c>
    </row>
    <row r="35" spans="1:13" s="8" customFormat="1" ht="15" customHeight="1" x14ac:dyDescent="0.25">
      <c r="A35" s="18"/>
      <c r="B35" s="20" t="s">
        <v>50</v>
      </c>
      <c r="C35" s="21"/>
      <c r="D35" s="5">
        <f t="shared" si="0"/>
        <v>837</v>
      </c>
      <c r="E35" s="5">
        <v>0</v>
      </c>
      <c r="F35" s="6">
        <v>837</v>
      </c>
      <c r="G35" s="5">
        <f t="shared" si="1"/>
        <v>768</v>
      </c>
      <c r="H35" s="5">
        <v>1</v>
      </c>
      <c r="I35" s="6">
        <v>767</v>
      </c>
      <c r="J35" s="7">
        <f t="shared" si="2"/>
        <v>8.984375</v>
      </c>
      <c r="K35" s="7">
        <f t="shared" si="2"/>
        <v>-100</v>
      </c>
      <c r="L35" s="7">
        <f t="shared" si="2"/>
        <v>9.1264667535853938</v>
      </c>
      <c r="M35" s="8" t="s">
        <v>59</v>
      </c>
    </row>
    <row r="36" spans="1:13" s="8" customFormat="1" ht="15" customHeight="1" x14ac:dyDescent="0.25">
      <c r="A36" s="18"/>
      <c r="B36" s="20" t="s">
        <v>51</v>
      </c>
      <c r="C36" s="21"/>
      <c r="D36" s="5">
        <f t="shared" si="0"/>
        <v>143</v>
      </c>
      <c r="E36" s="5">
        <v>0</v>
      </c>
      <c r="F36" s="6">
        <v>143</v>
      </c>
      <c r="G36" s="5">
        <f t="shared" si="1"/>
        <v>124</v>
      </c>
      <c r="H36" s="5">
        <v>0</v>
      </c>
      <c r="I36" s="6">
        <v>124</v>
      </c>
      <c r="J36" s="7">
        <f t="shared" si="2"/>
        <v>15.322580645161299</v>
      </c>
      <c r="K36" s="7" t="str">
        <f t="shared" si="2"/>
        <v>-</v>
      </c>
      <c r="L36" s="7">
        <f t="shared" si="2"/>
        <v>15.322580645161299</v>
      </c>
      <c r="M36" s="8" t="s">
        <v>59</v>
      </c>
    </row>
    <row r="37" spans="1:13" s="8" customFormat="1" ht="15" customHeight="1" x14ac:dyDescent="0.25">
      <c r="A37" s="18"/>
      <c r="B37" s="20" t="s">
        <v>52</v>
      </c>
      <c r="C37" s="21"/>
      <c r="D37" s="5">
        <f t="shared" si="0"/>
        <v>830</v>
      </c>
      <c r="E37" s="5">
        <v>6</v>
      </c>
      <c r="F37" s="6">
        <v>824</v>
      </c>
      <c r="G37" s="5">
        <f t="shared" si="1"/>
        <v>718</v>
      </c>
      <c r="H37" s="5">
        <v>2</v>
      </c>
      <c r="I37" s="6">
        <v>716</v>
      </c>
      <c r="J37" s="7">
        <f t="shared" si="2"/>
        <v>15.598885793871876</v>
      </c>
      <c r="K37" s="7">
        <f t="shared" si="2"/>
        <v>200</v>
      </c>
      <c r="L37" s="7">
        <f t="shared" si="2"/>
        <v>15.083798882681565</v>
      </c>
      <c r="M37" s="8" t="s">
        <v>59</v>
      </c>
    </row>
    <row r="38" spans="1:13" s="8" customFormat="1" ht="15" customHeight="1" x14ac:dyDescent="0.25">
      <c r="A38" s="18"/>
      <c r="B38" s="20" t="s">
        <v>53</v>
      </c>
      <c r="C38" s="21"/>
      <c r="D38" s="5">
        <f t="shared" si="0"/>
        <v>1397</v>
      </c>
      <c r="E38" s="5">
        <v>1</v>
      </c>
      <c r="F38" s="6">
        <v>1396</v>
      </c>
      <c r="G38" s="5">
        <f t="shared" si="1"/>
        <v>1027</v>
      </c>
      <c r="H38" s="5">
        <v>1</v>
      </c>
      <c r="I38" s="6">
        <v>1026</v>
      </c>
      <c r="J38" s="7">
        <f t="shared" si="2"/>
        <v>36.027263875365144</v>
      </c>
      <c r="K38" s="7">
        <f t="shared" si="2"/>
        <v>0</v>
      </c>
      <c r="L38" s="7">
        <f t="shared" si="2"/>
        <v>36.062378167641327</v>
      </c>
      <c r="M38" s="8" t="s">
        <v>59</v>
      </c>
    </row>
    <row r="39" spans="1:13" s="8" customFormat="1" ht="15" customHeight="1" x14ac:dyDescent="0.25">
      <c r="A39" s="18"/>
      <c r="B39" s="20" t="s">
        <v>20</v>
      </c>
      <c r="C39" s="21"/>
      <c r="D39" s="5">
        <f t="shared" ref="D39:I39" si="6">D40-D27-D28-D29-D30-D31-D32-D33-D34-D35-D36-D37-D38</f>
        <v>4604</v>
      </c>
      <c r="E39" s="5">
        <f t="shared" si="6"/>
        <v>4</v>
      </c>
      <c r="F39" s="5">
        <f t="shared" si="6"/>
        <v>4600</v>
      </c>
      <c r="G39" s="5">
        <f t="shared" si="6"/>
        <v>3816</v>
      </c>
      <c r="H39" s="5">
        <f t="shared" si="6"/>
        <v>4</v>
      </c>
      <c r="I39" s="5">
        <f t="shared" si="6"/>
        <v>3812</v>
      </c>
      <c r="J39" s="7">
        <f t="shared" si="2"/>
        <v>20.649895178197063</v>
      </c>
      <c r="K39" s="7">
        <f t="shared" si="2"/>
        <v>0</v>
      </c>
      <c r="L39" s="7">
        <f t="shared" si="2"/>
        <v>20.671563483735579</v>
      </c>
      <c r="M39" s="8" t="s">
        <v>59</v>
      </c>
    </row>
    <row r="40" spans="1:13" s="8" customFormat="1" ht="15" customHeight="1" x14ac:dyDescent="0.25">
      <c r="A40" s="19"/>
      <c r="B40" s="20" t="s">
        <v>21</v>
      </c>
      <c r="C40" s="21"/>
      <c r="D40" s="5">
        <f t="shared" si="0"/>
        <v>29368</v>
      </c>
      <c r="E40" s="5">
        <v>66</v>
      </c>
      <c r="F40" s="6">
        <v>29302</v>
      </c>
      <c r="G40" s="5">
        <f t="shared" si="1"/>
        <v>26382</v>
      </c>
      <c r="H40" s="5">
        <v>57</v>
      </c>
      <c r="I40" s="6">
        <v>26325</v>
      </c>
      <c r="J40" s="7">
        <f t="shared" si="2"/>
        <v>11.318323099082717</v>
      </c>
      <c r="K40" s="7">
        <f t="shared" si="2"/>
        <v>15.789473684210531</v>
      </c>
      <c r="L40" s="7">
        <f t="shared" si="2"/>
        <v>11.308641975308632</v>
      </c>
      <c r="M40" s="8" t="s">
        <v>59</v>
      </c>
    </row>
    <row r="41" spans="1:13" s="8" customFormat="1" ht="15" customHeight="1" x14ac:dyDescent="0.25">
      <c r="A41" s="17" t="s">
        <v>22</v>
      </c>
      <c r="B41" s="20" t="s">
        <v>54</v>
      </c>
      <c r="C41" s="21"/>
      <c r="D41" s="5">
        <f t="shared" si="0"/>
        <v>14185</v>
      </c>
      <c r="E41" s="5">
        <v>62</v>
      </c>
      <c r="F41" s="6">
        <v>14123</v>
      </c>
      <c r="G41" s="5">
        <f t="shared" si="1"/>
        <v>12179</v>
      </c>
      <c r="H41" s="5">
        <v>52</v>
      </c>
      <c r="I41" s="6">
        <v>12127</v>
      </c>
      <c r="J41" s="7">
        <f t="shared" si="2"/>
        <v>16.470974628458812</v>
      </c>
      <c r="K41" s="7">
        <f t="shared" si="2"/>
        <v>19.23076923076923</v>
      </c>
      <c r="L41" s="7">
        <f t="shared" si="2"/>
        <v>16.45914076028696</v>
      </c>
      <c r="M41" s="8" t="s">
        <v>59</v>
      </c>
    </row>
    <row r="42" spans="1:13" s="8" customFormat="1" ht="15" customHeight="1" x14ac:dyDescent="0.25">
      <c r="A42" s="18"/>
      <c r="B42" s="20" t="s">
        <v>55</v>
      </c>
      <c r="C42" s="21"/>
      <c r="D42" s="5">
        <f t="shared" si="0"/>
        <v>2231</v>
      </c>
      <c r="E42" s="5">
        <v>10</v>
      </c>
      <c r="F42" s="6">
        <v>2221</v>
      </c>
      <c r="G42" s="5">
        <f t="shared" si="1"/>
        <v>1817</v>
      </c>
      <c r="H42" s="5">
        <v>7</v>
      </c>
      <c r="I42" s="6">
        <v>1810</v>
      </c>
      <c r="J42" s="7">
        <f t="shared" si="2"/>
        <v>22.78481012658229</v>
      </c>
      <c r="K42" s="7">
        <f t="shared" si="2"/>
        <v>42.857142857142861</v>
      </c>
      <c r="L42" s="7">
        <f t="shared" si="2"/>
        <v>22.707182320441998</v>
      </c>
      <c r="M42" s="8" t="s">
        <v>59</v>
      </c>
    </row>
    <row r="43" spans="1:13" s="8" customFormat="1" ht="15" customHeight="1" x14ac:dyDescent="0.25">
      <c r="A43" s="18"/>
      <c r="B43" s="20" t="s">
        <v>23</v>
      </c>
      <c r="C43" s="21"/>
      <c r="D43" s="5">
        <f t="shared" ref="D43:I43" si="7">D44-D41-D42</f>
        <v>135</v>
      </c>
      <c r="E43" s="5">
        <f t="shared" si="7"/>
        <v>6</v>
      </c>
      <c r="F43" s="5">
        <f t="shared" si="7"/>
        <v>129</v>
      </c>
      <c r="G43" s="5">
        <f t="shared" si="7"/>
        <v>200</v>
      </c>
      <c r="H43" s="5">
        <f t="shared" si="7"/>
        <v>1</v>
      </c>
      <c r="I43" s="5">
        <f t="shared" si="7"/>
        <v>199</v>
      </c>
      <c r="J43" s="7">
        <f t="shared" si="2"/>
        <v>-32.499999999999993</v>
      </c>
      <c r="K43" s="7">
        <f t="shared" si="2"/>
        <v>500</v>
      </c>
      <c r="L43" s="7">
        <f t="shared" si="2"/>
        <v>-35.175879396984925</v>
      </c>
      <c r="M43" s="8" t="s">
        <v>59</v>
      </c>
    </row>
    <row r="44" spans="1:13" s="8" customFormat="1" ht="15" customHeight="1" x14ac:dyDescent="0.25">
      <c r="A44" s="19"/>
      <c r="B44" s="20" t="s">
        <v>24</v>
      </c>
      <c r="C44" s="21"/>
      <c r="D44" s="5">
        <f t="shared" si="0"/>
        <v>16551</v>
      </c>
      <c r="E44" s="5">
        <v>78</v>
      </c>
      <c r="F44" s="6">
        <v>16473</v>
      </c>
      <c r="G44" s="5">
        <f t="shared" si="1"/>
        <v>14196</v>
      </c>
      <c r="H44" s="5">
        <v>60</v>
      </c>
      <c r="I44" s="6">
        <v>14136</v>
      </c>
      <c r="J44" s="7">
        <f t="shared" si="2"/>
        <v>16.589180050718522</v>
      </c>
      <c r="K44" s="7">
        <f t="shared" si="2"/>
        <v>30.000000000000004</v>
      </c>
      <c r="L44" s="7">
        <f t="shared" si="2"/>
        <v>16.532258064516125</v>
      </c>
      <c r="M44" s="8" t="s">
        <v>59</v>
      </c>
    </row>
    <row r="45" spans="1:13" s="8" customFormat="1" ht="20.25" customHeight="1" x14ac:dyDescent="0.25">
      <c r="A45" s="17" t="s">
        <v>25</v>
      </c>
      <c r="B45" s="20" t="s">
        <v>56</v>
      </c>
      <c r="C45" s="21"/>
      <c r="D45" s="5">
        <f t="shared" si="0"/>
        <v>471</v>
      </c>
      <c r="E45" s="5">
        <v>8</v>
      </c>
      <c r="F45" s="6">
        <v>463</v>
      </c>
      <c r="G45" s="5">
        <f t="shared" si="1"/>
        <v>428</v>
      </c>
      <c r="H45" s="5">
        <v>11</v>
      </c>
      <c r="I45" s="6">
        <v>417</v>
      </c>
      <c r="J45" s="7">
        <f t="shared" si="2"/>
        <v>10.046728971962615</v>
      </c>
      <c r="K45" s="7">
        <f t="shared" si="2"/>
        <v>-27.27272727272727</v>
      </c>
      <c r="L45" s="7">
        <f t="shared" si="2"/>
        <v>11.031175059952037</v>
      </c>
      <c r="M45" s="8" t="s">
        <v>59</v>
      </c>
    </row>
    <row r="46" spans="1:13" s="8" customFormat="1" ht="17.25" customHeight="1" x14ac:dyDescent="0.25">
      <c r="A46" s="18"/>
      <c r="B46" s="20" t="s">
        <v>26</v>
      </c>
      <c r="C46" s="21"/>
      <c r="D46" s="5">
        <f t="shared" ref="D46:I46" si="8">D47-D45</f>
        <v>390</v>
      </c>
      <c r="E46" s="5">
        <f t="shared" si="8"/>
        <v>4</v>
      </c>
      <c r="F46" s="5">
        <f t="shared" si="8"/>
        <v>386</v>
      </c>
      <c r="G46" s="5">
        <f t="shared" si="8"/>
        <v>405</v>
      </c>
      <c r="H46" s="5">
        <f t="shared" si="8"/>
        <v>6</v>
      </c>
      <c r="I46" s="5">
        <f t="shared" si="8"/>
        <v>399</v>
      </c>
      <c r="J46" s="7">
        <f t="shared" si="2"/>
        <v>-3.703703703703709</v>
      </c>
      <c r="K46" s="7">
        <f t="shared" si="2"/>
        <v>-33.333333333333336</v>
      </c>
      <c r="L46" s="7">
        <f t="shared" si="2"/>
        <v>-3.2581453634085267</v>
      </c>
      <c r="M46" s="8" t="s">
        <v>59</v>
      </c>
    </row>
    <row r="47" spans="1:13" s="8" customFormat="1" ht="19.5" customHeight="1" x14ac:dyDescent="0.25">
      <c r="A47" s="19"/>
      <c r="B47" s="27" t="s">
        <v>27</v>
      </c>
      <c r="C47" s="28"/>
      <c r="D47" s="5">
        <f t="shared" si="0"/>
        <v>861</v>
      </c>
      <c r="E47" s="5">
        <v>12</v>
      </c>
      <c r="F47" s="6">
        <v>849</v>
      </c>
      <c r="G47" s="5">
        <f t="shared" si="1"/>
        <v>833</v>
      </c>
      <c r="H47" s="5">
        <v>17</v>
      </c>
      <c r="I47" s="6">
        <v>816</v>
      </c>
      <c r="J47" s="7">
        <f t="shared" si="2"/>
        <v>3.3613445378151363</v>
      </c>
      <c r="K47" s="7">
        <f t="shared" si="2"/>
        <v>-29.411764705882348</v>
      </c>
      <c r="L47" s="7">
        <f t="shared" si="2"/>
        <v>4.0441176470588314</v>
      </c>
      <c r="M47" s="8" t="s">
        <v>59</v>
      </c>
    </row>
    <row r="48" spans="1:13" s="8" customFormat="1" ht="15" customHeight="1" x14ac:dyDescent="0.25">
      <c r="A48" s="11"/>
      <c r="B48" s="29" t="s">
        <v>28</v>
      </c>
      <c r="C48" s="28"/>
      <c r="D48" s="5">
        <f t="shared" si="0"/>
        <v>1863</v>
      </c>
      <c r="E48" s="5">
        <v>97</v>
      </c>
      <c r="F48" s="12">
        <v>1766</v>
      </c>
      <c r="G48" s="5">
        <f t="shared" si="1"/>
        <v>171</v>
      </c>
      <c r="H48" s="13">
        <v>106</v>
      </c>
      <c r="I48" s="12">
        <v>65</v>
      </c>
      <c r="J48" s="14">
        <f t="shared" si="2"/>
        <v>989.47368421052636</v>
      </c>
      <c r="K48" s="14">
        <f t="shared" si="2"/>
        <v>-8.4905660377358476</v>
      </c>
      <c r="L48" s="14">
        <f t="shared" si="2"/>
        <v>2616.9230769230767</v>
      </c>
      <c r="M48" s="8" t="s">
        <v>59</v>
      </c>
    </row>
    <row r="49" spans="1:13" s="8" customFormat="1" ht="15" customHeight="1" x14ac:dyDescent="0.25">
      <c r="A49" s="15"/>
      <c r="B49" s="26" t="s">
        <v>29</v>
      </c>
      <c r="C49" s="21"/>
      <c r="D49" s="5">
        <f>D19+D26+D40+D44+D47+D48</f>
        <v>812970</v>
      </c>
      <c r="E49" s="5">
        <f t="shared" ref="E49:I49" si="9">E19+E26+E40+E44+E47+E48</f>
        <v>226464</v>
      </c>
      <c r="F49" s="5">
        <f t="shared" si="9"/>
        <v>586506</v>
      </c>
      <c r="G49" s="5">
        <f t="shared" si="9"/>
        <v>867711</v>
      </c>
      <c r="H49" s="5">
        <f t="shared" si="9"/>
        <v>331166</v>
      </c>
      <c r="I49" s="5">
        <f t="shared" si="9"/>
        <v>536545</v>
      </c>
      <c r="J49" s="7">
        <f t="shared" si="2"/>
        <v>-6.3086672866887739</v>
      </c>
      <c r="K49" s="7">
        <f t="shared" si="2"/>
        <v>-31.616168326458638</v>
      </c>
      <c r="L49" s="7">
        <f t="shared" si="2"/>
        <v>9.3116141236988526</v>
      </c>
      <c r="M49" s="8" t="s">
        <v>59</v>
      </c>
    </row>
    <row r="51" spans="1:13" x14ac:dyDescent="0.25">
      <c r="A51" s="16" t="s">
        <v>60</v>
      </c>
    </row>
    <row r="52" spans="1:13" x14ac:dyDescent="0.25">
      <c r="A52" s="16" t="s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2018-08-24T04:06:30Z</cp:lastPrinted>
  <dcterms:created xsi:type="dcterms:W3CDTF">2018-08-16T04:21:57Z</dcterms:created>
  <dcterms:modified xsi:type="dcterms:W3CDTF">2020-03-11T07:17:10Z</dcterms:modified>
</cp:coreProperties>
</file>