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(0) 入出境統計業務\01_統計報表(嬌麗本機)\05_上傳行政資訊網\10902\"/>
    </mc:Choice>
  </mc:AlternateContent>
  <bookViews>
    <workbookView xWindow="720" yWindow="360" windowWidth="18075" windowHeight="7095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6" i="1" s="1"/>
  <c r="G19" i="1"/>
  <c r="G20" i="1"/>
  <c r="G21" i="1"/>
  <c r="G22" i="1"/>
  <c r="G23" i="1"/>
  <c r="G25" i="1" s="1"/>
  <c r="G24" i="1"/>
  <c r="G4" i="1"/>
  <c r="D48" i="1"/>
  <c r="D46" i="1"/>
  <c r="D45" i="1"/>
  <c r="D47" i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39" i="1" l="1"/>
  <c r="D18" i="1"/>
  <c r="D43" i="1"/>
  <c r="D16" i="1"/>
  <c r="D39" i="1"/>
  <c r="D25" i="1"/>
  <c r="G18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<sst xmlns="http://schemas.openxmlformats.org/spreadsheetml/2006/main" count="114" uniqueCount="63">
  <si>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</si>
  <si>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</si>
  <si>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</si>
  <si>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</si>
  <si>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</si>
  <si>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</si>
  <si>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</si>
  <si>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</si>
  <si>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</si>
  <si>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</si>
  <si>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</si>
  <si>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</si>
  <si>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</si>
  <si>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</si>
  <si>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</si>
  <si>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</si>
  <si>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</si>
  <si>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</si>
  <si>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</si>
  <si>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</si>
  <si>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</si>
  <si>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</si>
  <si>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</si>
  <si>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</si>
  <si>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</si>
  <si>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</si>
  <si>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</si>
  <si>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</si>
  <si>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</si>
  <si>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</si>
  <si>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</si>
  <si>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</si>
  <si>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</si>
  <si>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</si>
  <si>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</si>
  <si>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</si>
  <si>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</si>
  <si>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</si>
  <si>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</si>
  <si>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</si>
  <si>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</si>
  <si>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</si>
  <si>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</si>
  <si>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</si>
  <si>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</si>
  <si>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</si>
  <si>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</si>
  <si>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</si>
  <si>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</si>
  <si>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</si>
  <si>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</si>
  <si>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</si>
  <si>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</si>
  <si>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</si>
  <si>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</si>
  <si>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</si>
  <si>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</si>
  <si>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109年1至2月 Jan.-February., 2020</t>
  </si>
  <si>
    <t>108年1至2月 Jan.-February., 2019</t>
  </si>
  <si>
    <t/>
  </si>
  <si>
    <t>109年1至2月來臺旅客人次及成長率－按居住地分
Visitor Arrivals by Residence,
January-February,2020</t>
    <phoneticPr fontId="1" type="noConversion"/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</si>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</sst>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pane ySplit="3" topLeftCell="A4" activePane="bottomLeft" state="frozen"/>
      <selection pane="bottomLeft" activeCell="A51" sqref="A51:A52"/>
    </sheetView>
  </sheetViews>
  <sheetFormatPr defaultRowHeight="16.5" x14ac:dyDescent="0.25"/>
  <cols>
    <col min="1" max="1" width="3.375" style="1" customWidth="1"/>
    <col min="2" max="2" width="3.875" style="1" customWidth="1"/>
    <col min="3" max="3" width="16.125" style="1" customWidth="1"/>
    <col min="4" max="4" width="8.125" style="1" customWidth="1"/>
    <col min="5" max="5" width="8" style="1" customWidth="1"/>
    <col min="6" max="6" width="9.125" style="1" customWidth="1"/>
    <col min="7" max="7" width="8.25" style="1" customWidth="1"/>
    <col min="8" max="8" width="8" style="1" customWidth="1"/>
    <col min="9" max="9" width="8.5" style="1" customWidth="1"/>
    <col min="10" max="10" width="6.5" style="1" customWidth="1"/>
    <col min="11" max="11" width="7.375" style="1" customWidth="1"/>
    <col min="12" max="12" width="7.75" style="1" customWidth="1"/>
    <col min="13" max="16384" width="9" style="1"/>
  </cols>
  <sheetData>
    <row r="1" spans="1:13" ht="63" customHeight="1" x14ac:dyDescent="0.25">
      <c r="A1" s="25" t="s">
        <v>60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25">
      <c r="A2" s="27" t="s">
        <v>0</v>
      </c>
      <c r="B2" s="27"/>
      <c r="C2" s="27"/>
      <c r="D2" s="28" t="s">
        <v>57</v>
      </c>
      <c r="E2" s="28"/>
      <c r="F2" s="28"/>
      <c r="G2" s="28" t="s">
        <v>58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25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25">
      <c r="A4" s="19" t="s">
        <v>5</v>
      </c>
      <c r="B4" s="18" t="s">
        <v>6</v>
      </c>
      <c r="C4" s="17"/>
      <c r="D4" s="5">
        <f>E4+F4</f>
        <v>167658</v>
      </c>
      <c r="E4" s="5">
        <v>157597</v>
      </c>
      <c r="F4" s="6">
        <v>10061</v>
      </c>
      <c r="G4" s="5">
        <f>H4+I4</f>
        <v>220234</v>
      </c>
      <c r="H4" s="5">
        <v>203993</v>
      </c>
      <c r="I4" s="6">
        <v>16241</v>
      </c>
      <c r="J4" s="7">
        <f>IF(G4=0,"-",((D4/G4)-1)*100)</f>
        <v>-23.872789850795062</v>
      </c>
      <c r="K4" s="7">
        <f>IF(H4=0,"-",((E4/H4)-1)*100)</f>
        <v>-22.743917683449922</v>
      </c>
      <c r="L4" s="7">
        <f>IF(I4=0,"-",((F4/I4)-1)*100)</f>
        <v>-38.051844098269818</v>
      </c>
      <c r="M4" s="8" t="s">
        <v>59</v>
      </c>
    </row>
    <row r="5" spans="1:13" s="8" customFormat="1" ht="15" customHeight="1" x14ac:dyDescent="0.25">
      <c r="A5" s="20"/>
      <c r="B5" s="18" t="s">
        <v>7</v>
      </c>
      <c r="C5" s="17"/>
      <c r="D5" s="5">
        <f t="shared" ref="D5:D48" si="0">E5+F5</f>
        <v>96625</v>
      </c>
      <c r="E5" s="5">
        <v>93332</v>
      </c>
      <c r="F5" s="6">
        <v>3293</v>
      </c>
      <c r="G5" s="5">
        <f t="shared" ref="G5:G48" si="1">H5+I5</f>
        <v>522376</v>
      </c>
      <c r="H5" s="5">
        <v>517790</v>
      </c>
      <c r="I5" s="6">
        <v>4586</v>
      </c>
      <c r="J5" s="7">
        <f t="shared" ref="J5:L49" si="2">IF(G5=0,"-",((D5/G5)-1)*100)</f>
        <v>-81.502787264345983</v>
      </c>
      <c r="K5" s="7">
        <f t="shared" si="2"/>
        <v>-81.974931922207844</v>
      </c>
      <c r="L5" s="7">
        <f t="shared" si="2"/>
        <v>-28.19450501526385</v>
      </c>
      <c r="M5" s="8" t="s">
        <v>59</v>
      </c>
    </row>
    <row r="6" spans="1:13" s="8" customFormat="1" ht="15" customHeight="1" x14ac:dyDescent="0.25">
      <c r="A6" s="20"/>
      <c r="B6" s="18" t="s">
        <v>8</v>
      </c>
      <c r="C6" s="17"/>
      <c r="D6" s="5">
        <f t="shared" si="0"/>
        <v>249667</v>
      </c>
      <c r="E6" s="5">
        <v>257</v>
      </c>
      <c r="F6" s="6">
        <v>249410</v>
      </c>
      <c r="G6" s="5">
        <f t="shared" si="1"/>
        <v>291107</v>
      </c>
      <c r="H6" s="5">
        <v>260</v>
      </c>
      <c r="I6" s="6">
        <v>290847</v>
      </c>
      <c r="J6" s="7">
        <f t="shared" si="2"/>
        <v>-14.235315536898806</v>
      </c>
      <c r="K6" s="7">
        <f t="shared" si="2"/>
        <v>-1.1538461538461497</v>
      </c>
      <c r="L6" s="7">
        <f t="shared" si="2"/>
        <v>-14.247009596110672</v>
      </c>
      <c r="M6" s="8" t="s">
        <v>59</v>
      </c>
    </row>
    <row r="7" spans="1:13" s="8" customFormat="1" ht="15" customHeight="1" x14ac:dyDescent="0.25">
      <c r="A7" s="20"/>
      <c r="B7" s="18" t="s">
        <v>9</v>
      </c>
      <c r="C7" s="17"/>
      <c r="D7" s="5">
        <f t="shared" si="0"/>
        <v>175423</v>
      </c>
      <c r="E7" s="5">
        <v>508</v>
      </c>
      <c r="F7" s="6">
        <v>174915</v>
      </c>
      <c r="G7" s="5">
        <f t="shared" si="1"/>
        <v>231401</v>
      </c>
      <c r="H7" s="5">
        <v>666</v>
      </c>
      <c r="I7" s="6">
        <v>230735</v>
      </c>
      <c r="J7" s="7">
        <f t="shared" si="2"/>
        <v>-24.190906694439519</v>
      </c>
      <c r="K7" s="7">
        <f t="shared" si="2"/>
        <v>-23.723723723723722</v>
      </c>
      <c r="L7" s="7">
        <f t="shared" si="2"/>
        <v>-24.192255184519041</v>
      </c>
      <c r="M7" s="8" t="s">
        <v>59</v>
      </c>
    </row>
    <row r="8" spans="1:13" s="8" customFormat="1" ht="15" customHeight="1" x14ac:dyDescent="0.25">
      <c r="A8" s="20"/>
      <c r="B8" s="18" t="s">
        <v>10</v>
      </c>
      <c r="C8" s="17"/>
      <c r="D8" s="5">
        <f t="shared" si="0"/>
        <v>4997</v>
      </c>
      <c r="E8" s="5">
        <v>0</v>
      </c>
      <c r="F8" s="6">
        <v>4997</v>
      </c>
      <c r="G8" s="5">
        <f t="shared" si="1"/>
        <v>6170</v>
      </c>
      <c r="H8" s="5">
        <v>4</v>
      </c>
      <c r="I8" s="6">
        <v>6166</v>
      </c>
      <c r="J8" s="7">
        <f t="shared" si="2"/>
        <v>-19.011345218800646</v>
      </c>
      <c r="K8" s="7">
        <f t="shared" si="2"/>
        <v>-100</v>
      </c>
      <c r="L8" s="7">
        <f t="shared" si="2"/>
        <v>-18.958806357444047</v>
      </c>
      <c r="M8" s="8" t="s">
        <v>59</v>
      </c>
    </row>
    <row r="9" spans="1:13" s="8" customFormat="1" ht="15" customHeight="1" x14ac:dyDescent="0.25">
      <c r="A9" s="20"/>
      <c r="B9" s="18" t="s">
        <v>11</v>
      </c>
      <c r="C9" s="17"/>
      <c r="D9" s="5">
        <f t="shared" si="0"/>
        <v>2131</v>
      </c>
      <c r="E9" s="5">
        <v>15</v>
      </c>
      <c r="F9" s="6">
        <v>2116</v>
      </c>
      <c r="G9" s="5">
        <f t="shared" si="1"/>
        <v>3208</v>
      </c>
      <c r="H9" s="5">
        <v>17</v>
      </c>
      <c r="I9" s="6">
        <v>3191</v>
      </c>
      <c r="J9" s="7">
        <f t="shared" si="2"/>
        <v>-33.572319201995015</v>
      </c>
      <c r="K9" s="7">
        <f t="shared" si="2"/>
        <v>-11.764705882352944</v>
      </c>
      <c r="L9" s="7">
        <f t="shared" si="2"/>
        <v>-33.688498903165154</v>
      </c>
      <c r="M9" s="8" t="s">
        <v>59</v>
      </c>
    </row>
    <row r="10" spans="1:13" s="8" customFormat="1" ht="15" customHeight="1" x14ac:dyDescent="0.25">
      <c r="A10" s="20"/>
      <c r="B10" s="19" t="s">
        <v>12</v>
      </c>
      <c r="C10" s="9" t="s">
        <v>30</v>
      </c>
      <c r="D10" s="5">
        <f>E10+F10</f>
        <v>59218</v>
      </c>
      <c r="E10" s="5">
        <v>140</v>
      </c>
      <c r="F10" s="6">
        <v>59078</v>
      </c>
      <c r="G10" s="5">
        <f t="shared" si="1"/>
        <v>76667</v>
      </c>
      <c r="H10" s="5">
        <v>163</v>
      </c>
      <c r="I10" s="6">
        <v>76504</v>
      </c>
      <c r="J10" s="7">
        <f t="shared" si="2"/>
        <v>-22.759466263190163</v>
      </c>
      <c r="K10" s="7">
        <f t="shared" si="2"/>
        <v>-14.110429447852757</v>
      </c>
      <c r="L10" s="7">
        <f t="shared" si="2"/>
        <v>-22.777893966328556</v>
      </c>
      <c r="M10" s="8" t="s">
        <v>59</v>
      </c>
    </row>
    <row r="11" spans="1:13" s="8" customFormat="1" ht="15" customHeight="1" x14ac:dyDescent="0.25">
      <c r="A11" s="20"/>
      <c r="B11" s="20"/>
      <c r="C11" s="10" t="s">
        <v>31</v>
      </c>
      <c r="D11" s="5">
        <f t="shared" si="0"/>
        <v>40177</v>
      </c>
      <c r="E11" s="5">
        <v>49</v>
      </c>
      <c r="F11" s="6">
        <v>40128</v>
      </c>
      <c r="G11" s="5">
        <f t="shared" si="1"/>
        <v>54686</v>
      </c>
      <c r="H11" s="5">
        <v>56</v>
      </c>
      <c r="I11" s="6">
        <v>54630</v>
      </c>
      <c r="J11" s="7">
        <f t="shared" si="2"/>
        <v>-26.5314705774787</v>
      </c>
      <c r="K11" s="7">
        <f t="shared" si="2"/>
        <v>-12.5</v>
      </c>
      <c r="L11" s="7">
        <f t="shared" si="2"/>
        <v>-26.545853926414054</v>
      </c>
      <c r="M11" s="8" t="s">
        <v>59</v>
      </c>
    </row>
    <row r="12" spans="1:13" s="8" customFormat="1" ht="15" customHeight="1" x14ac:dyDescent="0.25">
      <c r="A12" s="20"/>
      <c r="B12" s="20"/>
      <c r="C12" s="10" t="s">
        <v>32</v>
      </c>
      <c r="D12" s="5">
        <f t="shared" si="0"/>
        <v>32003</v>
      </c>
      <c r="E12" s="5">
        <v>70</v>
      </c>
      <c r="F12" s="6">
        <v>31933</v>
      </c>
      <c r="G12" s="5">
        <f t="shared" si="1"/>
        <v>30732</v>
      </c>
      <c r="H12" s="5">
        <v>98</v>
      </c>
      <c r="I12" s="6">
        <v>30634</v>
      </c>
      <c r="J12" s="7">
        <f t="shared" si="2"/>
        <v>4.1357542626578203</v>
      </c>
      <c r="K12" s="7">
        <f t="shared" si="2"/>
        <v>-28.571428571428569</v>
      </c>
      <c r="L12" s="7">
        <f t="shared" si="2"/>
        <v>4.240386498661608</v>
      </c>
      <c r="M12" s="8" t="s">
        <v>59</v>
      </c>
    </row>
    <row r="13" spans="1:13" s="8" customFormat="1" ht="15" customHeight="1" x14ac:dyDescent="0.25">
      <c r="A13" s="20"/>
      <c r="B13" s="20"/>
      <c r="C13" s="10" t="s">
        <v>33</v>
      </c>
      <c r="D13" s="5">
        <f t="shared" si="0"/>
        <v>62426</v>
      </c>
      <c r="E13" s="5">
        <v>267</v>
      </c>
      <c r="F13" s="6">
        <v>62159</v>
      </c>
      <c r="G13" s="5">
        <f t="shared" si="1"/>
        <v>72803</v>
      </c>
      <c r="H13" s="5">
        <v>384</v>
      </c>
      <c r="I13" s="6">
        <v>72419</v>
      </c>
      <c r="J13" s="7">
        <f t="shared" si="2"/>
        <v>-14.25353350823455</v>
      </c>
      <c r="K13" s="7">
        <f t="shared" si="2"/>
        <v>-30.46875</v>
      </c>
      <c r="L13" s="7">
        <f t="shared" si="2"/>
        <v>-14.167552714066755</v>
      </c>
      <c r="M13" s="8" t="s">
        <v>59</v>
      </c>
    </row>
    <row r="14" spans="1:13" s="8" customFormat="1" ht="15" customHeight="1" x14ac:dyDescent="0.25">
      <c r="A14" s="20"/>
      <c r="B14" s="20"/>
      <c r="C14" s="10" t="s">
        <v>34</v>
      </c>
      <c r="D14" s="5">
        <f t="shared" si="0"/>
        <v>51426</v>
      </c>
      <c r="E14" s="5">
        <v>41</v>
      </c>
      <c r="F14" s="6">
        <v>51385</v>
      </c>
      <c r="G14" s="5">
        <f t="shared" si="1"/>
        <v>55993</v>
      </c>
      <c r="H14" s="5">
        <v>47</v>
      </c>
      <c r="I14" s="6">
        <v>55946</v>
      </c>
      <c r="J14" s="7">
        <f t="shared" si="2"/>
        <v>-8.1563766899433894</v>
      </c>
      <c r="K14" s="7">
        <f t="shared" si="2"/>
        <v>-12.765957446808507</v>
      </c>
      <c r="L14" s="7">
        <f t="shared" si="2"/>
        <v>-8.1525042004790382</v>
      </c>
      <c r="M14" s="8" t="s">
        <v>59</v>
      </c>
    </row>
    <row r="15" spans="1:13" s="8" customFormat="1" ht="15" customHeight="1" x14ac:dyDescent="0.25">
      <c r="A15" s="20"/>
      <c r="B15" s="20"/>
      <c r="C15" s="10" t="s">
        <v>35</v>
      </c>
      <c r="D15" s="5">
        <f t="shared" si="0"/>
        <v>67677</v>
      </c>
      <c r="E15" s="5">
        <v>544</v>
      </c>
      <c r="F15" s="6">
        <v>67133</v>
      </c>
      <c r="G15" s="5">
        <f t="shared" si="1"/>
        <v>64148</v>
      </c>
      <c r="H15" s="5">
        <v>538</v>
      </c>
      <c r="I15" s="6">
        <v>63610</v>
      </c>
      <c r="J15" s="7">
        <f t="shared" si="2"/>
        <v>5.5013406497474548</v>
      </c>
      <c r="K15" s="7">
        <f t="shared" si="2"/>
        <v>1.1152416356877248</v>
      </c>
      <c r="L15" s="7">
        <f t="shared" si="2"/>
        <v>5.5384373526175201</v>
      </c>
      <c r="M15" s="8" t="s">
        <v>59</v>
      </c>
    </row>
    <row r="16" spans="1:13" s="8" customFormat="1" ht="15" customHeight="1" x14ac:dyDescent="0.25">
      <c r="A16" s="20"/>
      <c r="B16" s="20"/>
      <c r="C16" s="10" t="s">
        <v>36</v>
      </c>
      <c r="D16" s="5">
        <f t="shared" ref="D16:I16" si="3">D17-D10-D11-D12-D13-D14-D15</f>
        <v>3259</v>
      </c>
      <c r="E16" s="5">
        <f t="shared" si="3"/>
        <v>37</v>
      </c>
      <c r="F16" s="5">
        <f t="shared" si="3"/>
        <v>3222</v>
      </c>
      <c r="G16" s="5">
        <f t="shared" si="3"/>
        <v>5205</v>
      </c>
      <c r="H16" s="5">
        <f t="shared" si="3"/>
        <v>51</v>
      </c>
      <c r="I16" s="5">
        <f t="shared" si="3"/>
        <v>5154</v>
      </c>
      <c r="J16" s="7">
        <f t="shared" si="2"/>
        <v>-37.387127761767537</v>
      </c>
      <c r="K16" s="7">
        <f t="shared" si="2"/>
        <v>-27.450980392156865</v>
      </c>
      <c r="L16" s="7">
        <f t="shared" si="2"/>
        <v>-37.485448195576254</v>
      </c>
      <c r="M16" s="8" t="s">
        <v>59</v>
      </c>
    </row>
    <row r="17" spans="1:13" s="8" customFormat="1" ht="15" customHeight="1" x14ac:dyDescent="0.25">
      <c r="A17" s="20"/>
      <c r="B17" s="21"/>
      <c r="C17" s="10" t="s">
        <v>13</v>
      </c>
      <c r="D17" s="5">
        <f t="shared" si="0"/>
        <v>316186</v>
      </c>
      <c r="E17" s="5">
        <v>1148</v>
      </c>
      <c r="F17" s="6">
        <v>315038</v>
      </c>
      <c r="G17" s="5">
        <f t="shared" si="1"/>
        <v>360234</v>
      </c>
      <c r="H17" s="5">
        <v>1337</v>
      </c>
      <c r="I17" s="6">
        <v>358897</v>
      </c>
      <c r="J17" s="7">
        <f t="shared" si="2"/>
        <v>-12.22760761060866</v>
      </c>
      <c r="K17" s="7">
        <f t="shared" si="2"/>
        <v>-14.136125654450261</v>
      </c>
      <c r="L17" s="7">
        <f t="shared" si="2"/>
        <v>-12.220497802990826</v>
      </c>
      <c r="M17" s="8" t="s">
        <v>59</v>
      </c>
    </row>
    <row r="18" spans="1:13" s="8" customFormat="1" ht="15" customHeight="1" x14ac:dyDescent="0.25">
      <c r="A18" s="20"/>
      <c r="B18" s="18" t="s">
        <v>14</v>
      </c>
      <c r="C18" s="17"/>
      <c r="D18" s="5">
        <f t="shared" ref="D18:I18" si="4">D19-D4-D5-D6-D7-D8-D9-D17</f>
        <v>1358</v>
      </c>
      <c r="E18" s="5">
        <f t="shared" si="4"/>
        <v>3</v>
      </c>
      <c r="F18" s="5">
        <f t="shared" si="4"/>
        <v>1355</v>
      </c>
      <c r="G18" s="5">
        <f t="shared" si="4"/>
        <v>3067</v>
      </c>
      <c r="H18" s="5">
        <f t="shared" si="4"/>
        <v>12</v>
      </c>
      <c r="I18" s="5">
        <f t="shared" si="4"/>
        <v>3055</v>
      </c>
      <c r="J18" s="7">
        <f t="shared" si="2"/>
        <v>-55.722204108249109</v>
      </c>
      <c r="K18" s="7">
        <f t="shared" si="2"/>
        <v>-75</v>
      </c>
      <c r="L18" s="7">
        <f t="shared" si="2"/>
        <v>-55.64648117839608</v>
      </c>
      <c r="M18" s="8" t="s">
        <v>59</v>
      </c>
    </row>
    <row r="19" spans="1:13" s="8" customFormat="1" ht="15" customHeight="1" x14ac:dyDescent="0.25">
      <c r="A19" s="21"/>
      <c r="B19" s="18" t="s">
        <v>15</v>
      </c>
      <c r="C19" s="17"/>
      <c r="D19" s="5">
        <f t="shared" si="0"/>
        <v>1014045</v>
      </c>
      <c r="E19" s="5">
        <v>252860</v>
      </c>
      <c r="F19" s="6">
        <v>761185</v>
      </c>
      <c r="G19" s="5">
        <f t="shared" si="1"/>
        <v>1637797</v>
      </c>
      <c r="H19" s="5">
        <v>724079</v>
      </c>
      <c r="I19" s="6">
        <v>913718</v>
      </c>
      <c r="J19" s="7">
        <f t="shared" si="2"/>
        <v>-38.084817593389161</v>
      </c>
      <c r="K19" s="7">
        <f t="shared" si="2"/>
        <v>-65.078396141857439</v>
      </c>
      <c r="L19" s="7">
        <f t="shared" si="2"/>
        <v>-16.693662596118276</v>
      </c>
      <c r="M19" s="8" t="s">
        <v>59</v>
      </c>
    </row>
    <row r="20" spans="1:13" s="8" customFormat="1" ht="15" customHeight="1" x14ac:dyDescent="0.25">
      <c r="A20" s="19" t="s">
        <v>16</v>
      </c>
      <c r="B20" s="18" t="s">
        <v>37</v>
      </c>
      <c r="C20" s="17"/>
      <c r="D20" s="5">
        <f t="shared" si="0"/>
        <v>16175</v>
      </c>
      <c r="E20" s="5">
        <v>61</v>
      </c>
      <c r="F20" s="6">
        <v>16114</v>
      </c>
      <c r="G20" s="5">
        <f t="shared" si="1"/>
        <v>20233</v>
      </c>
      <c r="H20" s="5">
        <v>57</v>
      </c>
      <c r="I20" s="6">
        <v>20176</v>
      </c>
      <c r="J20" s="7">
        <f t="shared" si="2"/>
        <v>-20.056343597093861</v>
      </c>
      <c r="K20" s="7">
        <f t="shared" si="2"/>
        <v>7.0175438596491224</v>
      </c>
      <c r="L20" s="7">
        <f t="shared" si="2"/>
        <v>-20.132831086439328</v>
      </c>
      <c r="M20" s="8" t="s">
        <v>59</v>
      </c>
    </row>
    <row r="21" spans="1:13" s="8" customFormat="1" ht="15" customHeight="1" x14ac:dyDescent="0.25">
      <c r="A21" s="20"/>
      <c r="B21" s="18" t="s">
        <v>38</v>
      </c>
      <c r="C21" s="17"/>
      <c r="D21" s="5">
        <f t="shared" si="0"/>
        <v>68192</v>
      </c>
      <c r="E21" s="5">
        <v>530</v>
      </c>
      <c r="F21" s="6">
        <v>67662</v>
      </c>
      <c r="G21" s="5">
        <f t="shared" si="1"/>
        <v>84691</v>
      </c>
      <c r="H21" s="5">
        <v>671</v>
      </c>
      <c r="I21" s="6">
        <v>84020</v>
      </c>
      <c r="J21" s="7">
        <f t="shared" si="2"/>
        <v>-19.4814088864224</v>
      </c>
      <c r="K21" s="7">
        <f t="shared" si="2"/>
        <v>-21.013412816691503</v>
      </c>
      <c r="L21" s="7">
        <f t="shared" si="2"/>
        <v>-19.469174006189004</v>
      </c>
      <c r="M21" s="8" t="s">
        <v>59</v>
      </c>
    </row>
    <row r="22" spans="1:13" s="8" customFormat="1" ht="15" customHeight="1" x14ac:dyDescent="0.25">
      <c r="A22" s="20"/>
      <c r="B22" s="18" t="s">
        <v>39</v>
      </c>
      <c r="C22" s="17"/>
      <c r="D22" s="5">
        <f t="shared" si="0"/>
        <v>432</v>
      </c>
      <c r="E22" s="5">
        <v>2</v>
      </c>
      <c r="F22" s="6">
        <v>430</v>
      </c>
      <c r="G22" s="5">
        <f t="shared" si="1"/>
        <v>533</v>
      </c>
      <c r="H22" s="5">
        <v>3</v>
      </c>
      <c r="I22" s="6">
        <v>530</v>
      </c>
      <c r="J22" s="7">
        <f t="shared" si="2"/>
        <v>-18.949343339587244</v>
      </c>
      <c r="K22" s="7">
        <f t="shared" si="2"/>
        <v>-33.333333333333336</v>
      </c>
      <c r="L22" s="7">
        <f t="shared" si="2"/>
        <v>-18.867924528301884</v>
      </c>
      <c r="M22" s="8" t="s">
        <v>59</v>
      </c>
    </row>
    <row r="23" spans="1:13" s="8" customFormat="1" ht="15" customHeight="1" x14ac:dyDescent="0.25">
      <c r="A23" s="20"/>
      <c r="B23" s="18" t="s">
        <v>40</v>
      </c>
      <c r="C23" s="17"/>
      <c r="D23" s="5">
        <f t="shared" si="0"/>
        <v>598</v>
      </c>
      <c r="E23" s="5">
        <v>47</v>
      </c>
      <c r="F23" s="6">
        <v>551</v>
      </c>
      <c r="G23" s="5">
        <f t="shared" si="1"/>
        <v>770</v>
      </c>
      <c r="H23" s="5">
        <v>69</v>
      </c>
      <c r="I23" s="6">
        <v>701</v>
      </c>
      <c r="J23" s="7">
        <f t="shared" si="2"/>
        <v>-22.337662337662334</v>
      </c>
      <c r="K23" s="7">
        <f t="shared" si="2"/>
        <v>-31.884057971014489</v>
      </c>
      <c r="L23" s="7">
        <f t="shared" si="2"/>
        <v>-21.398002853067045</v>
      </c>
      <c r="M23" s="8" t="s">
        <v>59</v>
      </c>
    </row>
    <row r="24" spans="1:13" s="8" customFormat="1" ht="15" customHeight="1" x14ac:dyDescent="0.25">
      <c r="A24" s="20"/>
      <c r="B24" s="18" t="s">
        <v>41</v>
      </c>
      <c r="C24" s="17"/>
      <c r="D24" s="5">
        <f t="shared" si="0"/>
        <v>237</v>
      </c>
      <c r="E24" s="5">
        <v>46</v>
      </c>
      <c r="F24" s="6">
        <v>191</v>
      </c>
      <c r="G24" s="5">
        <f t="shared" si="1"/>
        <v>214</v>
      </c>
      <c r="H24" s="5">
        <v>58</v>
      </c>
      <c r="I24" s="6">
        <v>156</v>
      </c>
      <c r="J24" s="7">
        <f t="shared" si="2"/>
        <v>10.747663551401864</v>
      </c>
      <c r="K24" s="7">
        <f t="shared" si="2"/>
        <v>-20.68965517241379</v>
      </c>
      <c r="L24" s="7">
        <f t="shared" si="2"/>
        <v>22.435897435897445</v>
      </c>
      <c r="M24" s="8" t="s">
        <v>59</v>
      </c>
    </row>
    <row r="25" spans="1:13" s="8" customFormat="1" ht="15" customHeight="1" x14ac:dyDescent="0.25">
      <c r="A25" s="20"/>
      <c r="B25" s="18" t="s">
        <v>17</v>
      </c>
      <c r="C25" s="17"/>
      <c r="D25" s="5">
        <f t="shared" ref="D25:I25" si="5">D26-D20-D21-D22-D23-D24</f>
        <v>1948</v>
      </c>
      <c r="E25" s="5">
        <f t="shared" si="5"/>
        <v>35</v>
      </c>
      <c r="F25" s="5">
        <f t="shared" si="5"/>
        <v>1913</v>
      </c>
      <c r="G25" s="5">
        <f t="shared" si="5"/>
        <v>2102</v>
      </c>
      <c r="H25" s="5">
        <f t="shared" si="5"/>
        <v>38</v>
      </c>
      <c r="I25" s="5">
        <f t="shared" si="5"/>
        <v>2064</v>
      </c>
      <c r="J25" s="7">
        <f t="shared" si="2"/>
        <v>-7.3263558515699323</v>
      </c>
      <c r="K25" s="7">
        <f t="shared" si="2"/>
        <v>-7.8947368421052655</v>
      </c>
      <c r="L25" s="7">
        <f t="shared" si="2"/>
        <v>-7.3158914728682189</v>
      </c>
      <c r="M25" s="8" t="s">
        <v>59</v>
      </c>
    </row>
    <row r="26" spans="1:13" s="8" customFormat="1" ht="15" customHeight="1" x14ac:dyDescent="0.25">
      <c r="A26" s="21"/>
      <c r="B26" s="18" t="s">
        <v>18</v>
      </c>
      <c r="C26" s="17"/>
      <c r="D26" s="5">
        <f t="shared" si="0"/>
        <v>87582</v>
      </c>
      <c r="E26" s="5">
        <v>721</v>
      </c>
      <c r="F26" s="6">
        <v>86861</v>
      </c>
      <c r="G26" s="5">
        <f t="shared" si="1"/>
        <v>108543</v>
      </c>
      <c r="H26" s="5">
        <v>896</v>
      </c>
      <c r="I26" s="6">
        <v>107647</v>
      </c>
      <c r="J26" s="7">
        <f t="shared" si="2"/>
        <v>-19.311240706448139</v>
      </c>
      <c r="K26" s="7">
        <f t="shared" si="2"/>
        <v>-19.53125</v>
      </c>
      <c r="L26" s="7">
        <f t="shared" si="2"/>
        <v>-19.309409458693693</v>
      </c>
      <c r="M26" s="8" t="s">
        <v>59</v>
      </c>
    </row>
    <row r="27" spans="1:13" s="8" customFormat="1" ht="15" customHeight="1" x14ac:dyDescent="0.25">
      <c r="A27" s="19" t="s">
        <v>19</v>
      </c>
      <c r="B27" s="18" t="s">
        <v>42</v>
      </c>
      <c r="C27" s="17"/>
      <c r="D27" s="5">
        <f t="shared" si="0"/>
        <v>971</v>
      </c>
      <c r="E27" s="5">
        <v>3</v>
      </c>
      <c r="F27" s="6">
        <v>968</v>
      </c>
      <c r="G27" s="5">
        <f t="shared" si="1"/>
        <v>1115</v>
      </c>
      <c r="H27" s="5">
        <v>0</v>
      </c>
      <c r="I27" s="6">
        <v>1115</v>
      </c>
      <c r="J27" s="7">
        <f t="shared" si="2"/>
        <v>-12.914798206278022</v>
      </c>
      <c r="K27" s="7" t="str">
        <f t="shared" si="2"/>
        <v>-</v>
      </c>
      <c r="L27" s="7">
        <f t="shared" si="2"/>
        <v>-13.183856502242152</v>
      </c>
      <c r="M27" s="8" t="s">
        <v>59</v>
      </c>
    </row>
    <row r="28" spans="1:13" s="8" customFormat="1" ht="15" customHeight="1" x14ac:dyDescent="0.25">
      <c r="A28" s="20"/>
      <c r="B28" s="18" t="s">
        <v>43</v>
      </c>
      <c r="C28" s="17"/>
      <c r="D28" s="5">
        <f t="shared" si="0"/>
        <v>7213</v>
      </c>
      <c r="E28" s="5">
        <v>15</v>
      </c>
      <c r="F28" s="6">
        <v>7198</v>
      </c>
      <c r="G28" s="5">
        <f t="shared" si="1"/>
        <v>8450</v>
      </c>
      <c r="H28" s="5">
        <v>13</v>
      </c>
      <c r="I28" s="6">
        <v>8437</v>
      </c>
      <c r="J28" s="7">
        <f t="shared" si="2"/>
        <v>-14.639053254437872</v>
      </c>
      <c r="K28" s="7">
        <f t="shared" si="2"/>
        <v>15.384615384615374</v>
      </c>
      <c r="L28" s="7">
        <f t="shared" si="2"/>
        <v>-14.685314685314687</v>
      </c>
      <c r="M28" s="8" t="s">
        <v>59</v>
      </c>
    </row>
    <row r="29" spans="1:13" s="8" customFormat="1" ht="15" customHeight="1" x14ac:dyDescent="0.25">
      <c r="A29" s="20"/>
      <c r="B29" s="18" t="s">
        <v>44</v>
      </c>
      <c r="C29" s="17"/>
      <c r="D29" s="5">
        <f t="shared" si="0"/>
        <v>7145</v>
      </c>
      <c r="E29" s="5">
        <v>21</v>
      </c>
      <c r="F29" s="6">
        <v>7124</v>
      </c>
      <c r="G29" s="5">
        <f t="shared" si="1"/>
        <v>9951</v>
      </c>
      <c r="H29" s="5">
        <v>29</v>
      </c>
      <c r="I29" s="6">
        <v>9922</v>
      </c>
      <c r="J29" s="7">
        <f t="shared" si="2"/>
        <v>-28.198171038086628</v>
      </c>
      <c r="K29" s="7">
        <f t="shared" si="2"/>
        <v>-27.586206896551722</v>
      </c>
      <c r="L29" s="7">
        <f t="shared" si="2"/>
        <v>-28.19995968554727</v>
      </c>
      <c r="M29" s="8" t="s">
        <v>59</v>
      </c>
    </row>
    <row r="30" spans="1:13" s="8" customFormat="1" ht="15" customHeight="1" x14ac:dyDescent="0.25">
      <c r="A30" s="20"/>
      <c r="B30" s="18" t="s">
        <v>45</v>
      </c>
      <c r="C30" s="17"/>
      <c r="D30" s="5">
        <f t="shared" si="0"/>
        <v>1878</v>
      </c>
      <c r="E30" s="5">
        <v>8</v>
      </c>
      <c r="F30" s="6">
        <v>1870</v>
      </c>
      <c r="G30" s="5">
        <f t="shared" si="1"/>
        <v>2676</v>
      </c>
      <c r="H30" s="5">
        <v>1</v>
      </c>
      <c r="I30" s="6">
        <v>2675</v>
      </c>
      <c r="J30" s="7">
        <f t="shared" si="2"/>
        <v>-29.820627802690581</v>
      </c>
      <c r="K30" s="7">
        <f t="shared" si="2"/>
        <v>700</v>
      </c>
      <c r="L30" s="7">
        <f t="shared" si="2"/>
        <v>-30.093457943925227</v>
      </c>
      <c r="M30" s="8" t="s">
        <v>59</v>
      </c>
    </row>
    <row r="31" spans="1:13" s="8" customFormat="1" ht="15" customHeight="1" x14ac:dyDescent="0.25">
      <c r="A31" s="20"/>
      <c r="B31" s="18" t="s">
        <v>46</v>
      </c>
      <c r="C31" s="17"/>
      <c r="D31" s="5">
        <f t="shared" si="0"/>
        <v>3565</v>
      </c>
      <c r="E31" s="5">
        <v>3</v>
      </c>
      <c r="F31" s="6">
        <v>3562</v>
      </c>
      <c r="G31" s="5">
        <f t="shared" si="1"/>
        <v>3679</v>
      </c>
      <c r="H31" s="5">
        <v>4</v>
      </c>
      <c r="I31" s="6">
        <v>3675</v>
      </c>
      <c r="J31" s="7">
        <f t="shared" si="2"/>
        <v>-3.0986681163359564</v>
      </c>
      <c r="K31" s="7">
        <f t="shared" si="2"/>
        <v>-25</v>
      </c>
      <c r="L31" s="7">
        <f t="shared" si="2"/>
        <v>-3.074829931972789</v>
      </c>
      <c r="M31" s="8" t="s">
        <v>59</v>
      </c>
    </row>
    <row r="32" spans="1:13" s="8" customFormat="1" ht="15" customHeight="1" x14ac:dyDescent="0.25">
      <c r="A32" s="20"/>
      <c r="B32" s="18" t="s">
        <v>47</v>
      </c>
      <c r="C32" s="17"/>
      <c r="D32" s="5">
        <f t="shared" si="0"/>
        <v>1220</v>
      </c>
      <c r="E32" s="5">
        <v>6</v>
      </c>
      <c r="F32" s="6">
        <v>1214</v>
      </c>
      <c r="G32" s="5">
        <f t="shared" si="1"/>
        <v>1578</v>
      </c>
      <c r="H32" s="5">
        <v>8</v>
      </c>
      <c r="I32" s="6">
        <v>1570</v>
      </c>
      <c r="J32" s="7">
        <f t="shared" si="2"/>
        <v>-22.686945500633716</v>
      </c>
      <c r="K32" s="7">
        <f t="shared" si="2"/>
        <v>-25</v>
      </c>
      <c r="L32" s="7">
        <f t="shared" si="2"/>
        <v>-22.675159235668787</v>
      </c>
      <c r="M32" s="8" t="s">
        <v>59</v>
      </c>
    </row>
    <row r="33" spans="1:13" s="8" customFormat="1" ht="15" customHeight="1" x14ac:dyDescent="0.25">
      <c r="A33" s="20"/>
      <c r="B33" s="18" t="s">
        <v>48</v>
      </c>
      <c r="C33" s="17"/>
      <c r="D33" s="5">
        <f t="shared" si="0"/>
        <v>1568</v>
      </c>
      <c r="E33" s="5">
        <v>4</v>
      </c>
      <c r="F33" s="6">
        <v>1564</v>
      </c>
      <c r="G33" s="5">
        <f t="shared" si="1"/>
        <v>1845</v>
      </c>
      <c r="H33" s="5">
        <v>5</v>
      </c>
      <c r="I33" s="6">
        <v>1840</v>
      </c>
      <c r="J33" s="7">
        <f t="shared" si="2"/>
        <v>-15.013550135501353</v>
      </c>
      <c r="K33" s="7">
        <f t="shared" si="2"/>
        <v>-19.999999999999996</v>
      </c>
      <c r="L33" s="7">
        <f t="shared" si="2"/>
        <v>-15.000000000000002</v>
      </c>
      <c r="M33" s="8" t="s">
        <v>59</v>
      </c>
    </row>
    <row r="34" spans="1:13" s="8" customFormat="1" ht="15" customHeight="1" x14ac:dyDescent="0.25">
      <c r="A34" s="20"/>
      <c r="B34" s="18" t="s">
        <v>49</v>
      </c>
      <c r="C34" s="17"/>
      <c r="D34" s="5">
        <f t="shared" si="0"/>
        <v>9107</v>
      </c>
      <c r="E34" s="5">
        <v>10</v>
      </c>
      <c r="F34" s="6">
        <v>9097</v>
      </c>
      <c r="G34" s="5">
        <f t="shared" si="1"/>
        <v>10922</v>
      </c>
      <c r="H34" s="5">
        <v>19</v>
      </c>
      <c r="I34" s="6">
        <v>10903</v>
      </c>
      <c r="J34" s="7">
        <f t="shared" si="2"/>
        <v>-16.617835561252512</v>
      </c>
      <c r="K34" s="7">
        <f t="shared" si="2"/>
        <v>-47.368421052631582</v>
      </c>
      <c r="L34" s="7">
        <f t="shared" si="2"/>
        <v>-16.564248372007707</v>
      </c>
      <c r="M34" s="8" t="s">
        <v>59</v>
      </c>
    </row>
    <row r="35" spans="1:13" s="8" customFormat="1" ht="15" customHeight="1" x14ac:dyDescent="0.25">
      <c r="A35" s="20"/>
      <c r="B35" s="18" t="s">
        <v>50</v>
      </c>
      <c r="C35" s="17"/>
      <c r="D35" s="5">
        <f t="shared" si="0"/>
        <v>1247</v>
      </c>
      <c r="E35" s="5">
        <v>0</v>
      </c>
      <c r="F35" s="6">
        <v>1247</v>
      </c>
      <c r="G35" s="5">
        <f t="shared" si="1"/>
        <v>1372</v>
      </c>
      <c r="H35" s="5">
        <v>2</v>
      </c>
      <c r="I35" s="6">
        <v>1370</v>
      </c>
      <c r="J35" s="7">
        <f t="shared" si="2"/>
        <v>-9.1107871720116584</v>
      </c>
      <c r="K35" s="7">
        <f t="shared" si="2"/>
        <v>-100</v>
      </c>
      <c r="L35" s="7">
        <f t="shared" si="2"/>
        <v>-8.9781021897810227</v>
      </c>
      <c r="M35" s="8" t="s">
        <v>59</v>
      </c>
    </row>
    <row r="36" spans="1:13" s="8" customFormat="1" ht="15" customHeight="1" x14ac:dyDescent="0.25">
      <c r="A36" s="20"/>
      <c r="B36" s="18" t="s">
        <v>51</v>
      </c>
      <c r="C36" s="17"/>
      <c r="D36" s="5">
        <f t="shared" si="0"/>
        <v>208</v>
      </c>
      <c r="E36" s="5">
        <v>0</v>
      </c>
      <c r="F36" s="6">
        <v>208</v>
      </c>
      <c r="G36" s="5">
        <f t="shared" si="1"/>
        <v>235</v>
      </c>
      <c r="H36" s="5">
        <v>0</v>
      </c>
      <c r="I36" s="6">
        <v>235</v>
      </c>
      <c r="J36" s="7">
        <f t="shared" si="2"/>
        <v>-11.489361702127665</v>
      </c>
      <c r="K36" s="7" t="str">
        <f t="shared" si="2"/>
        <v>-</v>
      </c>
      <c r="L36" s="7">
        <f t="shared" si="2"/>
        <v>-11.489361702127665</v>
      </c>
      <c r="M36" s="8" t="s">
        <v>59</v>
      </c>
    </row>
    <row r="37" spans="1:13" s="8" customFormat="1" ht="15" customHeight="1" x14ac:dyDescent="0.25">
      <c r="A37" s="20"/>
      <c r="B37" s="18" t="s">
        <v>52</v>
      </c>
      <c r="C37" s="17"/>
      <c r="D37" s="5">
        <f t="shared" si="0"/>
        <v>1222</v>
      </c>
      <c r="E37" s="5">
        <v>7</v>
      </c>
      <c r="F37" s="6">
        <v>1215</v>
      </c>
      <c r="G37" s="5">
        <f t="shared" si="1"/>
        <v>1353</v>
      </c>
      <c r="H37" s="5">
        <v>4</v>
      </c>
      <c r="I37" s="6">
        <v>1349</v>
      </c>
      <c r="J37" s="7">
        <f t="shared" si="2"/>
        <v>-9.6821877309682165</v>
      </c>
      <c r="K37" s="7">
        <f t="shared" si="2"/>
        <v>75</v>
      </c>
      <c r="L37" s="7">
        <f t="shared" si="2"/>
        <v>-9.9332839140103815</v>
      </c>
      <c r="M37" s="8" t="s">
        <v>59</v>
      </c>
    </row>
    <row r="38" spans="1:13" s="8" customFormat="1" ht="15" customHeight="1" x14ac:dyDescent="0.25">
      <c r="A38" s="20"/>
      <c r="B38" s="18" t="s">
        <v>53</v>
      </c>
      <c r="C38" s="17"/>
      <c r="D38" s="5">
        <f t="shared" si="0"/>
        <v>2103</v>
      </c>
      <c r="E38" s="5">
        <v>1</v>
      </c>
      <c r="F38" s="6">
        <v>2102</v>
      </c>
      <c r="G38" s="5">
        <f t="shared" si="1"/>
        <v>2048</v>
      </c>
      <c r="H38" s="5">
        <v>2</v>
      </c>
      <c r="I38" s="6">
        <v>2046</v>
      </c>
      <c r="J38" s="7">
        <f t="shared" si="2"/>
        <v>2.685546875</v>
      </c>
      <c r="K38" s="7">
        <f t="shared" si="2"/>
        <v>-50</v>
      </c>
      <c r="L38" s="7">
        <f t="shared" si="2"/>
        <v>2.7370478983382185</v>
      </c>
      <c r="M38" s="8" t="s">
        <v>59</v>
      </c>
    </row>
    <row r="39" spans="1:13" s="8" customFormat="1" ht="15" customHeight="1" x14ac:dyDescent="0.25">
      <c r="A39" s="20"/>
      <c r="B39" s="18" t="s">
        <v>20</v>
      </c>
      <c r="C39" s="17"/>
      <c r="D39" s="5">
        <f t="shared" ref="D39:I39" si="6">D40-D27-D28-D29-D30-D31-D32-D33-D34-D35-D36-D37-D38</f>
        <v>7100</v>
      </c>
      <c r="E39" s="5">
        <f t="shared" si="6"/>
        <v>6</v>
      </c>
      <c r="F39" s="5">
        <f t="shared" si="6"/>
        <v>7094</v>
      </c>
      <c r="G39" s="5">
        <f t="shared" si="6"/>
        <v>7925</v>
      </c>
      <c r="H39" s="5">
        <f t="shared" si="6"/>
        <v>7</v>
      </c>
      <c r="I39" s="5">
        <f t="shared" si="6"/>
        <v>7918</v>
      </c>
      <c r="J39" s="7">
        <f t="shared" si="2"/>
        <v>-10.410094637223978</v>
      </c>
      <c r="K39" s="7">
        <f t="shared" si="2"/>
        <v>-14.28571428571429</v>
      </c>
      <c r="L39" s="7">
        <f t="shared" si="2"/>
        <v>-10.406668350593584</v>
      </c>
      <c r="M39" s="8" t="s">
        <v>59</v>
      </c>
    </row>
    <row r="40" spans="1:13" s="8" customFormat="1" ht="15" customHeight="1" x14ac:dyDescent="0.25">
      <c r="A40" s="21"/>
      <c r="B40" s="18" t="s">
        <v>21</v>
      </c>
      <c r="C40" s="17"/>
      <c r="D40" s="5">
        <f t="shared" si="0"/>
        <v>44547</v>
      </c>
      <c r="E40" s="5">
        <v>84</v>
      </c>
      <c r="F40" s="6">
        <v>44463</v>
      </c>
      <c r="G40" s="5">
        <f t="shared" si="1"/>
        <v>53149</v>
      </c>
      <c r="H40" s="5">
        <v>94</v>
      </c>
      <c r="I40" s="6">
        <v>53055</v>
      </c>
      <c r="J40" s="7">
        <f t="shared" si="2"/>
        <v>-16.184688329037233</v>
      </c>
      <c r="K40" s="7">
        <f t="shared" si="2"/>
        <v>-10.638297872340431</v>
      </c>
      <c r="L40" s="7">
        <f t="shared" si="2"/>
        <v>-16.194515125812835</v>
      </c>
      <c r="M40" s="8" t="s">
        <v>59</v>
      </c>
    </row>
    <row r="41" spans="1:13" s="8" customFormat="1" ht="15" customHeight="1" x14ac:dyDescent="0.25">
      <c r="A41" s="19" t="s">
        <v>22</v>
      </c>
      <c r="B41" s="18" t="s">
        <v>54</v>
      </c>
      <c r="C41" s="17"/>
      <c r="D41" s="5">
        <f t="shared" si="0"/>
        <v>17404</v>
      </c>
      <c r="E41" s="5">
        <v>74</v>
      </c>
      <c r="F41" s="6">
        <v>17330</v>
      </c>
      <c r="G41" s="5">
        <f t="shared" si="1"/>
        <v>18777</v>
      </c>
      <c r="H41" s="5">
        <v>64</v>
      </c>
      <c r="I41" s="6">
        <v>18713</v>
      </c>
      <c r="J41" s="7">
        <f t="shared" si="2"/>
        <v>-7.3121371891143427</v>
      </c>
      <c r="K41" s="7">
        <f t="shared" si="2"/>
        <v>15.625</v>
      </c>
      <c r="L41" s="7">
        <f t="shared" si="2"/>
        <v>-7.3905840859295635</v>
      </c>
      <c r="M41" s="8" t="s">
        <v>59</v>
      </c>
    </row>
    <row r="42" spans="1:13" s="8" customFormat="1" ht="15" customHeight="1" x14ac:dyDescent="0.25">
      <c r="A42" s="20"/>
      <c r="B42" s="18" t="s">
        <v>55</v>
      </c>
      <c r="C42" s="17"/>
      <c r="D42" s="5">
        <f t="shared" si="0"/>
        <v>2799</v>
      </c>
      <c r="E42" s="5">
        <v>11</v>
      </c>
      <c r="F42" s="6">
        <v>2788</v>
      </c>
      <c r="G42" s="5">
        <f t="shared" si="1"/>
        <v>2855</v>
      </c>
      <c r="H42" s="5">
        <v>11</v>
      </c>
      <c r="I42" s="6">
        <v>2844</v>
      </c>
      <c r="J42" s="7">
        <f t="shared" si="2"/>
        <v>-1.9614711033274945</v>
      </c>
      <c r="K42" s="7">
        <f t="shared" si="2"/>
        <v>0</v>
      </c>
      <c r="L42" s="7">
        <f t="shared" si="2"/>
        <v>-1.9690576652601988</v>
      </c>
      <c r="M42" s="8" t="s">
        <v>59</v>
      </c>
    </row>
    <row r="43" spans="1:13" s="8" customFormat="1" ht="15" customHeight="1" x14ac:dyDescent="0.25">
      <c r="A43" s="20"/>
      <c r="B43" s="18" t="s">
        <v>23</v>
      </c>
      <c r="C43" s="17"/>
      <c r="D43" s="5">
        <f t="shared" ref="D43:I43" si="7">D44-D41-D42</f>
        <v>259</v>
      </c>
      <c r="E43" s="5">
        <f t="shared" si="7"/>
        <v>7</v>
      </c>
      <c r="F43" s="5">
        <f t="shared" si="7"/>
        <v>252</v>
      </c>
      <c r="G43" s="5">
        <f t="shared" si="7"/>
        <v>451</v>
      </c>
      <c r="H43" s="5">
        <f t="shared" si="7"/>
        <v>1</v>
      </c>
      <c r="I43" s="5">
        <f t="shared" si="7"/>
        <v>450</v>
      </c>
      <c r="J43" s="7">
        <f t="shared" si="2"/>
        <v>-42.572062084257212</v>
      </c>
      <c r="K43" s="7">
        <f t="shared" si="2"/>
        <v>600</v>
      </c>
      <c r="L43" s="7">
        <f t="shared" si="2"/>
        <v>-43.999999999999993</v>
      </c>
      <c r="M43" s="8" t="s">
        <v>59</v>
      </c>
    </row>
    <row r="44" spans="1:13" s="8" customFormat="1" ht="15" customHeight="1" x14ac:dyDescent="0.25">
      <c r="A44" s="21"/>
      <c r="B44" s="18" t="s">
        <v>24</v>
      </c>
      <c r="C44" s="17"/>
      <c r="D44" s="5">
        <f t="shared" si="0"/>
        <v>20462</v>
      </c>
      <c r="E44" s="5">
        <v>92</v>
      </c>
      <c r="F44" s="6">
        <v>20370</v>
      </c>
      <c r="G44" s="5">
        <f t="shared" si="1"/>
        <v>22083</v>
      </c>
      <c r="H44" s="5">
        <v>76</v>
      </c>
      <c r="I44" s="6">
        <v>22007</v>
      </c>
      <c r="J44" s="7">
        <f t="shared" si="2"/>
        <v>-7.3404881583118193</v>
      </c>
      <c r="K44" s="7">
        <f t="shared" si="2"/>
        <v>21.052631578947366</v>
      </c>
      <c r="L44" s="7">
        <f t="shared" si="2"/>
        <v>-7.4385422820011815</v>
      </c>
      <c r="M44" s="8" t="s">
        <v>59</v>
      </c>
    </row>
    <row r="45" spans="1:13" s="8" customFormat="1" ht="20.25" customHeight="1" x14ac:dyDescent="0.25">
      <c r="A45" s="19" t="s">
        <v>25</v>
      </c>
      <c r="B45" s="18" t="s">
        <v>56</v>
      </c>
      <c r="C45" s="17"/>
      <c r="D45" s="5">
        <f t="shared" si="0"/>
        <v>941</v>
      </c>
      <c r="E45" s="5">
        <v>11</v>
      </c>
      <c r="F45" s="6">
        <v>930</v>
      </c>
      <c r="G45" s="5">
        <f t="shared" si="1"/>
        <v>1060</v>
      </c>
      <c r="H45" s="5">
        <v>13</v>
      </c>
      <c r="I45" s="6">
        <v>1047</v>
      </c>
      <c r="J45" s="7">
        <f t="shared" si="2"/>
        <v>-11.226415094339625</v>
      </c>
      <c r="K45" s="7">
        <f t="shared" si="2"/>
        <v>-15.384615384615385</v>
      </c>
      <c r="L45" s="7">
        <f t="shared" si="2"/>
        <v>-11.174785100286533</v>
      </c>
      <c r="M45" s="8" t="s">
        <v>59</v>
      </c>
    </row>
    <row r="46" spans="1:13" s="8" customFormat="1" ht="17.25" customHeight="1" x14ac:dyDescent="0.25">
      <c r="A46" s="20"/>
      <c r="B46" s="18" t="s">
        <v>26</v>
      </c>
      <c r="C46" s="17"/>
      <c r="D46" s="5">
        <f t="shared" ref="D46:I46" si="8">D47-D45</f>
        <v>782</v>
      </c>
      <c r="E46" s="5">
        <f t="shared" si="8"/>
        <v>6</v>
      </c>
      <c r="F46" s="5">
        <f t="shared" si="8"/>
        <v>776</v>
      </c>
      <c r="G46" s="5">
        <f t="shared" si="8"/>
        <v>908</v>
      </c>
      <c r="H46" s="5">
        <f t="shared" si="8"/>
        <v>7</v>
      </c>
      <c r="I46" s="5">
        <f t="shared" si="8"/>
        <v>901</v>
      </c>
      <c r="J46" s="7">
        <f t="shared" si="2"/>
        <v>-13.876651982378851</v>
      </c>
      <c r="K46" s="7">
        <f t="shared" si="2"/>
        <v>-14.28571428571429</v>
      </c>
      <c r="L46" s="7">
        <f t="shared" si="2"/>
        <v>-13.873473917869038</v>
      </c>
      <c r="M46" s="8" t="s">
        <v>59</v>
      </c>
    </row>
    <row r="47" spans="1:13" s="8" customFormat="1" ht="19.5" customHeight="1" x14ac:dyDescent="0.25">
      <c r="A47" s="21"/>
      <c r="B47" s="22" t="s">
        <v>27</v>
      </c>
      <c r="C47" s="23"/>
      <c r="D47" s="5">
        <f t="shared" si="0"/>
        <v>1723</v>
      </c>
      <c r="E47" s="5">
        <v>17</v>
      </c>
      <c r="F47" s="6">
        <v>1706</v>
      </c>
      <c r="G47" s="5">
        <f t="shared" si="1"/>
        <v>1968</v>
      </c>
      <c r="H47" s="5">
        <v>20</v>
      </c>
      <c r="I47" s="6">
        <v>1948</v>
      </c>
      <c r="J47" s="7">
        <f t="shared" si="2"/>
        <v>-12.449186991869921</v>
      </c>
      <c r="K47" s="7">
        <f t="shared" si="2"/>
        <v>-15.000000000000002</v>
      </c>
      <c r="L47" s="7">
        <f t="shared" si="2"/>
        <v>-12.422997946611913</v>
      </c>
      <c r="M47" s="8" t="s">
        <v>59</v>
      </c>
    </row>
    <row r="48" spans="1:13" s="8" customFormat="1" ht="15" customHeight="1" x14ac:dyDescent="0.25">
      <c r="A48" s="11"/>
      <c r="B48" s="24" t="s">
        <v>28</v>
      </c>
      <c r="C48" s="23"/>
      <c r="D48" s="5">
        <f t="shared" si="0"/>
        <v>1968</v>
      </c>
      <c r="E48" s="5">
        <v>149</v>
      </c>
      <c r="F48" s="12">
        <v>1819</v>
      </c>
      <c r="G48" s="5">
        <f t="shared" si="1"/>
        <v>373</v>
      </c>
      <c r="H48" s="13">
        <v>229</v>
      </c>
      <c r="I48" s="12">
        <v>144</v>
      </c>
      <c r="J48" s="14">
        <f t="shared" si="2"/>
        <v>427.61394101876675</v>
      </c>
      <c r="K48" s="14">
        <f t="shared" si="2"/>
        <v>-34.93449781659389</v>
      </c>
      <c r="L48" s="14">
        <f t="shared" si="2"/>
        <v>1163.1944444444446</v>
      </c>
      <c r="M48" s="8" t="s">
        <v>59</v>
      </c>
    </row>
    <row r="49" spans="1:13" s="8" customFormat="1" ht="15" customHeight="1" x14ac:dyDescent="0.25">
      <c r="A49" s="15"/>
      <c r="B49" s="16" t="s">
        <v>29</v>
      </c>
      <c r="C49" s="17"/>
      <c r="D49" s="5">
        <f>D19+D26+D40+D44+D47+D48</f>
        <v>1170327</v>
      </c>
      <c r="E49" s="5">
        <f t="shared" ref="E49:I49" si="9">E19+E26+E40+E44+E47+E48</f>
        <v>253923</v>
      </c>
      <c r="F49" s="5">
        <f t="shared" si="9"/>
        <v>916404</v>
      </c>
      <c r="G49" s="5">
        <f t="shared" si="9"/>
        <v>1823913</v>
      </c>
      <c r="H49" s="5">
        <f t="shared" si="9"/>
        <v>725394</v>
      </c>
      <c r="I49" s="5">
        <f t="shared" si="9"/>
        <v>1098519</v>
      </c>
      <c r="J49" s="7">
        <f t="shared" si="2"/>
        <v>-35.834274990089988</v>
      </c>
      <c r="K49" s="7">
        <f t="shared" si="2"/>
        <v>-64.995161250299844</v>
      </c>
      <c r="L49" s="7">
        <f t="shared" si="2"/>
        <v>-16.578229416150293</v>
      </c>
      <c r="M49" s="8" t="s">
        <v>59</v>
      </c>
    </row>
    <row r="51" spans="1:13" x14ac:dyDescent="0.25">
      <c r="A51" s="29" t="s">
        <v>61</v>
      </c>
    </row>
    <row r="52" spans="1:13" x14ac:dyDescent="0.25">
      <c r="A52" s="29" t="s">
        <v>62</v>
      </c>
    </row>
  </sheetData>
  <mergeCells count="49"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湖宜亭</cp:lastModifiedBy>
  <cp:lastPrinted>2018-08-24T04:06:30Z</cp:lastPrinted>
  <dcterms:created xsi:type="dcterms:W3CDTF">2018-08-16T04:21:57Z</dcterms:created>
  <dcterms:modified xsi:type="dcterms:W3CDTF">2020-03-27T06:05:59Z</dcterms:modified>
</cp:coreProperties>
</file>