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(0) 入出境統計業務\01_統計報表(嬌麗本機)\05_上傳行政資訊網\10906\"/>
    </mc:Choice>
  </mc:AlternateContent>
  <bookViews>
    <workbookView xWindow="0" yWindow="0" windowWidth="13788" windowHeight="7320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9" i="1"/>
  <c r="G20" i="1"/>
  <c r="G21" i="1"/>
  <c r="G22" i="1"/>
  <c r="G23" i="1"/>
  <c r="G24" i="1"/>
  <c r="G4" i="1"/>
  <c r="D48" i="1"/>
  <c r="D45" i="1"/>
  <c r="D46" i="1" s="1"/>
  <c r="D47" i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25" i="1" s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46" i="1" l="1"/>
  <c r="G18" i="1"/>
  <c r="G16" i="1"/>
  <c r="G39" i="1"/>
  <c r="G25" i="1"/>
  <c r="D18" i="1"/>
  <c r="D43" i="1"/>
  <c r="D16" i="1"/>
  <c r="D39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<sst xmlns="http://schemas.openxmlformats.org/spreadsheetml/2006/main" count="114" uniqueCount="63">
  <si>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</si>
  <si>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</si>
  <si>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</si>
  <si>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</si>
  <si>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</si>
  <si>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</si>
  <si>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</si>
  <si>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</si>
  <si>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</si>
  <si>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</si>
  <si>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</si>
  <si>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</si>
  <si>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</si>
  <si>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</si>
  <si>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</si>
  <si>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</si>
  <si>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</si>
  <si>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</si>
  <si>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</si>
  <si>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</si>
  <si>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</si>
  <si>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</si>
  <si>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</si>
  <si>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</si>
  <si>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</si>
  <si>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</si>
  <si>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</si>
  <si>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</si>
  <si>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</si>
  <si>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</si>
  <si>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</si>
  <si>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</si>
  <si>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</si>
  <si>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</si>
  <si>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</si>
  <si>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</si>
  <si>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</si>
  <si>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</si>
  <si>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</si>
  <si>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</si>
  <si>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</si>
  <si>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</si>
  <si>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</si>
  <si>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</si>
  <si>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</si>
  <si>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</si>
  <si>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</si>
  <si>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</si>
  <si>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</si>
  <si>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</si>
  <si>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</si>
  <si>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</si>
  <si>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</si>
  <si>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</si>
  <si>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</si>
  <si>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</si>
  <si>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</si>
  <si>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109年1至6月來臺旅客人次及成長率－按居住地分
Table 1-2 Visitor Arrivals by Residence,
January-June,2020</t>
  </si>
  <si>
    <t>109年1至6月 Jan.-June., 2020</t>
  </si>
  <si>
    <t>108年1至6月 Jan.-June., 2019</t>
  </si>
  <si>
    <t/>
  </si>
  <si>
    <t>註1: 本表華僑旅客包含持入境特別簽證之大陸地區、港澳居民，及長期旅居境外之無戶籍國民。</t>
    <phoneticPr fontId="1" type="noConversion"/>
  </si>
  <si>
    <t>註2: 資料來源：內政部移民署。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</si>
</sst>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pane ySplit="3" topLeftCell="A4" activePane="bottomLeft" state="frozen"/>
      <selection pane="bottomLeft" activeCell="G53" sqref="G53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5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3">
      <c r="A2" s="27" t="s">
        <v>0</v>
      </c>
      <c r="B2" s="27"/>
      <c r="C2" s="27"/>
      <c r="D2" s="28" t="s">
        <v>58</v>
      </c>
      <c r="E2" s="28"/>
      <c r="F2" s="28"/>
      <c r="G2" s="28" t="s">
        <v>59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3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9" t="s">
        <v>5</v>
      </c>
      <c r="B4" s="18" t="s">
        <v>6</v>
      </c>
      <c r="C4" s="17"/>
      <c r="D4" s="5">
        <f>E4+F4</f>
        <v>168250</v>
      </c>
      <c r="E4" s="5">
        <v>158027</v>
      </c>
      <c r="F4" s="6">
        <v>10223</v>
      </c>
      <c r="G4" s="5">
        <f>H4+I4</f>
        <v>821012</v>
      </c>
      <c r="H4" s="5">
        <v>763004</v>
      </c>
      <c r="I4" s="6">
        <v>58008</v>
      </c>
      <c r="J4" s="7">
        <f>IF(G4=0,"-",((D4/G4)-1)*100)</f>
        <v>-79.506998679678247</v>
      </c>
      <c r="K4" s="7">
        <f>IF(H4=0,"-",((E4/H4)-1)*100)</f>
        <v>-79.288837280014263</v>
      </c>
      <c r="L4" s="7">
        <f>IF(I4=0,"-",((F4/I4)-1)*100)</f>
        <v>-82.376568749138045</v>
      </c>
      <c r="M4" s="8" t="s">
        <v>60</v>
      </c>
    </row>
    <row r="5" spans="1:13" s="8" customFormat="1" ht="15" customHeight="1" x14ac:dyDescent="0.3">
      <c r="A5" s="20"/>
      <c r="B5" s="18" t="s">
        <v>7</v>
      </c>
      <c r="C5" s="17"/>
      <c r="D5" s="5">
        <f t="shared" ref="D5:D48" si="0">E5+F5</f>
        <v>99960</v>
      </c>
      <c r="E5" s="5">
        <v>96447</v>
      </c>
      <c r="F5" s="6">
        <v>3513</v>
      </c>
      <c r="G5" s="5">
        <f t="shared" ref="G5:G48" si="1">H5+I5</f>
        <v>1677009</v>
      </c>
      <c r="H5" s="5">
        <v>1661447</v>
      </c>
      <c r="I5" s="6">
        <v>15562</v>
      </c>
      <c r="J5" s="7">
        <f t="shared" ref="J5:L49" si="2">IF(G5=0,"-",((D5/G5)-1)*100)</f>
        <v>-94.039387981817626</v>
      </c>
      <c r="K5" s="7">
        <f t="shared" si="2"/>
        <v>-94.194999900688984</v>
      </c>
      <c r="L5" s="7">
        <f t="shared" si="2"/>
        <v>-77.425780747975836</v>
      </c>
      <c r="M5" s="8" t="s">
        <v>60</v>
      </c>
    </row>
    <row r="6" spans="1:13" s="8" customFormat="1" ht="15" customHeight="1" x14ac:dyDescent="0.3">
      <c r="A6" s="20"/>
      <c r="B6" s="18" t="s">
        <v>8</v>
      </c>
      <c r="C6" s="17"/>
      <c r="D6" s="5">
        <f t="shared" si="0"/>
        <v>263326</v>
      </c>
      <c r="E6" s="5">
        <v>307</v>
      </c>
      <c r="F6" s="6">
        <v>263019</v>
      </c>
      <c r="G6" s="5">
        <f t="shared" si="1"/>
        <v>978974</v>
      </c>
      <c r="H6" s="5">
        <v>828</v>
      </c>
      <c r="I6" s="6">
        <v>978146</v>
      </c>
      <c r="J6" s="7">
        <f t="shared" si="2"/>
        <v>-73.101839272544524</v>
      </c>
      <c r="K6" s="7">
        <f t="shared" si="2"/>
        <v>-62.922705314009661</v>
      </c>
      <c r="L6" s="7">
        <f t="shared" si="2"/>
        <v>-73.11045590331095</v>
      </c>
      <c r="M6" s="8" t="s">
        <v>60</v>
      </c>
    </row>
    <row r="7" spans="1:13" s="8" customFormat="1" ht="15" customHeight="1" x14ac:dyDescent="0.3">
      <c r="A7" s="20"/>
      <c r="B7" s="18" t="s">
        <v>9</v>
      </c>
      <c r="C7" s="17"/>
      <c r="D7" s="5">
        <f t="shared" si="0"/>
        <v>176502</v>
      </c>
      <c r="E7" s="5">
        <v>540</v>
      </c>
      <c r="F7" s="6">
        <v>175962</v>
      </c>
      <c r="G7" s="5">
        <f t="shared" si="1"/>
        <v>555565</v>
      </c>
      <c r="H7" s="5">
        <v>1919</v>
      </c>
      <c r="I7" s="6">
        <v>553646</v>
      </c>
      <c r="J7" s="7">
        <f t="shared" si="2"/>
        <v>-68.230180086938532</v>
      </c>
      <c r="K7" s="7">
        <f t="shared" si="2"/>
        <v>-71.860343929129755</v>
      </c>
      <c r="L7" s="7">
        <f t="shared" si="2"/>
        <v>-68.217597526217105</v>
      </c>
      <c r="M7" s="8" t="s">
        <v>60</v>
      </c>
    </row>
    <row r="8" spans="1:13" s="8" customFormat="1" ht="15" customHeight="1" x14ac:dyDescent="0.3">
      <c r="A8" s="20"/>
      <c r="B8" s="18" t="s">
        <v>10</v>
      </c>
      <c r="C8" s="17"/>
      <c r="D8" s="5">
        <f t="shared" si="0"/>
        <v>5762</v>
      </c>
      <c r="E8" s="5">
        <v>1</v>
      </c>
      <c r="F8" s="6">
        <v>5761</v>
      </c>
      <c r="G8" s="5">
        <f t="shared" si="1"/>
        <v>20204</v>
      </c>
      <c r="H8" s="5">
        <v>14</v>
      </c>
      <c r="I8" s="6">
        <v>20190</v>
      </c>
      <c r="J8" s="7">
        <f t="shared" si="2"/>
        <v>-71.480894872302514</v>
      </c>
      <c r="K8" s="7">
        <f t="shared" si="2"/>
        <v>-92.857142857142861</v>
      </c>
      <c r="L8" s="7">
        <f t="shared" si="2"/>
        <v>-71.466072313026245</v>
      </c>
      <c r="M8" s="8" t="s">
        <v>60</v>
      </c>
    </row>
    <row r="9" spans="1:13" s="8" customFormat="1" ht="15" customHeight="1" x14ac:dyDescent="0.3">
      <c r="A9" s="20"/>
      <c r="B9" s="18" t="s">
        <v>11</v>
      </c>
      <c r="C9" s="17"/>
      <c r="D9" s="5">
        <f t="shared" si="0"/>
        <v>2333</v>
      </c>
      <c r="E9" s="5">
        <v>19</v>
      </c>
      <c r="F9" s="6">
        <v>2314</v>
      </c>
      <c r="G9" s="5">
        <f t="shared" si="1"/>
        <v>11552</v>
      </c>
      <c r="H9" s="5">
        <v>48</v>
      </c>
      <c r="I9" s="6">
        <v>11504</v>
      </c>
      <c r="J9" s="7">
        <f t="shared" si="2"/>
        <v>-79.80436288088643</v>
      </c>
      <c r="K9" s="7">
        <f t="shared" si="2"/>
        <v>-60.416666666666671</v>
      </c>
      <c r="L9" s="7">
        <f t="shared" si="2"/>
        <v>-79.885257301808068</v>
      </c>
      <c r="M9" s="8" t="s">
        <v>60</v>
      </c>
    </row>
    <row r="10" spans="1:13" s="8" customFormat="1" ht="15" customHeight="1" x14ac:dyDescent="0.3">
      <c r="A10" s="20"/>
      <c r="B10" s="19" t="s">
        <v>12</v>
      </c>
      <c r="C10" s="9" t="s">
        <v>30</v>
      </c>
      <c r="D10" s="5">
        <f>E10+F10</f>
        <v>68414</v>
      </c>
      <c r="E10" s="5">
        <v>158</v>
      </c>
      <c r="F10" s="6">
        <v>68256</v>
      </c>
      <c r="G10" s="5">
        <f t="shared" si="1"/>
        <v>265142</v>
      </c>
      <c r="H10" s="5">
        <v>422</v>
      </c>
      <c r="I10" s="6">
        <v>264720</v>
      </c>
      <c r="J10" s="7">
        <f t="shared" si="2"/>
        <v>-74.197222620331743</v>
      </c>
      <c r="K10" s="7">
        <f t="shared" si="2"/>
        <v>-62.559241706161139</v>
      </c>
      <c r="L10" s="7">
        <f t="shared" si="2"/>
        <v>-74.215775158658204</v>
      </c>
      <c r="M10" s="8" t="s">
        <v>60</v>
      </c>
    </row>
    <row r="11" spans="1:13" s="8" customFormat="1" ht="15" customHeight="1" x14ac:dyDescent="0.3">
      <c r="A11" s="20"/>
      <c r="B11" s="20"/>
      <c r="C11" s="10" t="s">
        <v>31</v>
      </c>
      <c r="D11" s="5">
        <f t="shared" si="0"/>
        <v>48772</v>
      </c>
      <c r="E11" s="5">
        <v>53</v>
      </c>
      <c r="F11" s="6">
        <v>48719</v>
      </c>
      <c r="G11" s="5">
        <f t="shared" si="1"/>
        <v>209704</v>
      </c>
      <c r="H11" s="5">
        <v>179</v>
      </c>
      <c r="I11" s="6">
        <v>209525</v>
      </c>
      <c r="J11" s="7">
        <f t="shared" si="2"/>
        <v>-76.742456033265938</v>
      </c>
      <c r="K11" s="7">
        <f t="shared" si="2"/>
        <v>-70.391061452513966</v>
      </c>
      <c r="L11" s="7">
        <f t="shared" si="2"/>
        <v>-76.747882114306165</v>
      </c>
      <c r="M11" s="8" t="s">
        <v>60</v>
      </c>
    </row>
    <row r="12" spans="1:13" s="8" customFormat="1" ht="15" customHeight="1" x14ac:dyDescent="0.3">
      <c r="A12" s="20"/>
      <c r="B12" s="20"/>
      <c r="C12" s="10" t="s">
        <v>32</v>
      </c>
      <c r="D12" s="5">
        <f t="shared" si="0"/>
        <v>42404</v>
      </c>
      <c r="E12" s="5">
        <v>99</v>
      </c>
      <c r="F12" s="6">
        <v>42305</v>
      </c>
      <c r="G12" s="5">
        <f t="shared" si="1"/>
        <v>108798</v>
      </c>
      <c r="H12" s="5">
        <v>258</v>
      </c>
      <c r="I12" s="6">
        <v>108540</v>
      </c>
      <c r="J12" s="7">
        <f t="shared" si="2"/>
        <v>-61.025018842258127</v>
      </c>
      <c r="K12" s="7">
        <f t="shared" si="2"/>
        <v>-61.627906976744185</v>
      </c>
      <c r="L12" s="7">
        <f t="shared" si="2"/>
        <v>-61.023585774829556</v>
      </c>
      <c r="M12" s="8" t="s">
        <v>60</v>
      </c>
    </row>
    <row r="13" spans="1:13" s="8" customFormat="1" ht="15" customHeight="1" x14ac:dyDescent="0.3">
      <c r="A13" s="20"/>
      <c r="B13" s="20"/>
      <c r="C13" s="10" t="s">
        <v>33</v>
      </c>
      <c r="D13" s="5">
        <f t="shared" si="0"/>
        <v>70468</v>
      </c>
      <c r="E13" s="5">
        <v>344</v>
      </c>
      <c r="F13" s="6">
        <v>70124</v>
      </c>
      <c r="G13" s="5">
        <f t="shared" si="1"/>
        <v>258380</v>
      </c>
      <c r="H13" s="5">
        <v>1391</v>
      </c>
      <c r="I13" s="6">
        <v>256989</v>
      </c>
      <c r="J13" s="7">
        <f t="shared" si="2"/>
        <v>-72.726991253192978</v>
      </c>
      <c r="K13" s="7">
        <f t="shared" si="2"/>
        <v>-75.269590222861254</v>
      </c>
      <c r="L13" s="7">
        <f t="shared" si="2"/>
        <v>-72.713228970889816</v>
      </c>
      <c r="M13" s="8" t="s">
        <v>60</v>
      </c>
    </row>
    <row r="14" spans="1:13" s="8" customFormat="1" ht="15" customHeight="1" x14ac:dyDescent="0.3">
      <c r="A14" s="20"/>
      <c r="B14" s="20"/>
      <c r="C14" s="10" t="s">
        <v>34</v>
      </c>
      <c r="D14" s="5">
        <f t="shared" si="0"/>
        <v>55918</v>
      </c>
      <c r="E14" s="5">
        <v>50</v>
      </c>
      <c r="F14" s="6">
        <v>55868</v>
      </c>
      <c r="G14" s="5">
        <f t="shared" si="1"/>
        <v>205462</v>
      </c>
      <c r="H14" s="5">
        <v>208</v>
      </c>
      <c r="I14" s="6">
        <v>205254</v>
      </c>
      <c r="J14" s="7">
        <f t="shared" si="2"/>
        <v>-72.784261809969735</v>
      </c>
      <c r="K14" s="7">
        <f t="shared" si="2"/>
        <v>-75.961538461538453</v>
      </c>
      <c r="L14" s="7">
        <f t="shared" si="2"/>
        <v>-72.78104202597757</v>
      </c>
      <c r="M14" s="8" t="s">
        <v>60</v>
      </c>
    </row>
    <row r="15" spans="1:13" s="8" customFormat="1" ht="15" customHeight="1" x14ac:dyDescent="0.3">
      <c r="A15" s="20"/>
      <c r="B15" s="20"/>
      <c r="C15" s="10" t="s">
        <v>35</v>
      </c>
      <c r="D15" s="5">
        <f t="shared" si="0"/>
        <v>80235</v>
      </c>
      <c r="E15" s="5">
        <v>713</v>
      </c>
      <c r="F15" s="6">
        <v>79522</v>
      </c>
      <c r="G15" s="5">
        <f t="shared" si="1"/>
        <v>205468</v>
      </c>
      <c r="H15" s="5">
        <v>1575</v>
      </c>
      <c r="I15" s="6">
        <v>203893</v>
      </c>
      <c r="J15" s="7">
        <f t="shared" si="2"/>
        <v>-60.950123620223096</v>
      </c>
      <c r="K15" s="7">
        <f t="shared" si="2"/>
        <v>-54.730158730158728</v>
      </c>
      <c r="L15" s="7">
        <f t="shared" si="2"/>
        <v>-60.998170609093982</v>
      </c>
      <c r="M15" s="8" t="s">
        <v>60</v>
      </c>
    </row>
    <row r="16" spans="1:13" s="8" customFormat="1" ht="15" customHeight="1" x14ac:dyDescent="0.3">
      <c r="A16" s="20"/>
      <c r="B16" s="20"/>
      <c r="C16" s="10" t="s">
        <v>36</v>
      </c>
      <c r="D16" s="5">
        <f t="shared" ref="D16:I16" si="3">D17-D10-D11-D12-D13-D14-D15</f>
        <v>3776</v>
      </c>
      <c r="E16" s="5">
        <f t="shared" si="3"/>
        <v>55</v>
      </c>
      <c r="F16" s="5">
        <f t="shared" si="3"/>
        <v>3721</v>
      </c>
      <c r="G16" s="5">
        <f t="shared" si="3"/>
        <v>17977</v>
      </c>
      <c r="H16" s="5">
        <f t="shared" si="3"/>
        <v>172</v>
      </c>
      <c r="I16" s="5">
        <f t="shared" si="3"/>
        <v>17805</v>
      </c>
      <c r="J16" s="7">
        <f t="shared" si="2"/>
        <v>-78.995382989375315</v>
      </c>
      <c r="K16" s="7">
        <f t="shared" si="2"/>
        <v>-68.023255813953483</v>
      </c>
      <c r="L16" s="7">
        <f t="shared" si="2"/>
        <v>-79.101376017972484</v>
      </c>
      <c r="M16" s="8" t="s">
        <v>60</v>
      </c>
    </row>
    <row r="17" spans="1:13" s="8" customFormat="1" ht="15" customHeight="1" x14ac:dyDescent="0.3">
      <c r="A17" s="20"/>
      <c r="B17" s="21"/>
      <c r="C17" s="10" t="s">
        <v>13</v>
      </c>
      <c r="D17" s="5">
        <f t="shared" si="0"/>
        <v>369987</v>
      </c>
      <c r="E17" s="5">
        <v>1472</v>
      </c>
      <c r="F17" s="6">
        <v>368515</v>
      </c>
      <c r="G17" s="5">
        <f t="shared" si="1"/>
        <v>1270931</v>
      </c>
      <c r="H17" s="5">
        <v>4205</v>
      </c>
      <c r="I17" s="6">
        <v>1266726</v>
      </c>
      <c r="J17" s="7">
        <f t="shared" si="2"/>
        <v>-70.888506142347623</v>
      </c>
      <c r="K17" s="7">
        <f t="shared" si="2"/>
        <v>-64.994054696789533</v>
      </c>
      <c r="L17" s="7">
        <f t="shared" si="2"/>
        <v>-70.908073253410763</v>
      </c>
      <c r="M17" s="8" t="s">
        <v>60</v>
      </c>
    </row>
    <row r="18" spans="1:13" s="8" customFormat="1" ht="15" customHeight="1" x14ac:dyDescent="0.3">
      <c r="A18" s="20"/>
      <c r="B18" s="18" t="s">
        <v>14</v>
      </c>
      <c r="C18" s="17"/>
      <c r="D18" s="5">
        <f t="shared" ref="D18:I18" si="4">D19-D4-D5-D6-D7-D8-D9-D17</f>
        <v>1628</v>
      </c>
      <c r="E18" s="5">
        <f t="shared" si="4"/>
        <v>5</v>
      </c>
      <c r="F18" s="5">
        <f t="shared" si="4"/>
        <v>1623</v>
      </c>
      <c r="G18" s="5">
        <f t="shared" si="4"/>
        <v>9954</v>
      </c>
      <c r="H18" s="5">
        <f t="shared" si="4"/>
        <v>39</v>
      </c>
      <c r="I18" s="5">
        <f t="shared" si="4"/>
        <v>9915</v>
      </c>
      <c r="J18" s="7">
        <f t="shared" si="2"/>
        <v>-83.644765923246936</v>
      </c>
      <c r="K18" s="7">
        <f t="shared" si="2"/>
        <v>-87.179487179487182</v>
      </c>
      <c r="L18" s="7">
        <f t="shared" si="2"/>
        <v>-83.630862329803321</v>
      </c>
      <c r="M18" s="8" t="s">
        <v>60</v>
      </c>
    </row>
    <row r="19" spans="1:13" s="8" customFormat="1" ht="15" customHeight="1" x14ac:dyDescent="0.3">
      <c r="A19" s="21"/>
      <c r="B19" s="18" t="s">
        <v>15</v>
      </c>
      <c r="C19" s="17"/>
      <c r="D19" s="5">
        <f t="shared" si="0"/>
        <v>1087748</v>
      </c>
      <c r="E19" s="5">
        <v>256818</v>
      </c>
      <c r="F19" s="6">
        <v>830930</v>
      </c>
      <c r="G19" s="5">
        <f t="shared" si="1"/>
        <v>5345201</v>
      </c>
      <c r="H19" s="5">
        <v>2431504</v>
      </c>
      <c r="I19" s="6">
        <v>2913697</v>
      </c>
      <c r="J19" s="7">
        <f t="shared" si="2"/>
        <v>-79.650007548827446</v>
      </c>
      <c r="K19" s="7">
        <f t="shared" si="2"/>
        <v>-89.437895228632158</v>
      </c>
      <c r="L19" s="7">
        <f t="shared" si="2"/>
        <v>-71.481935149742753</v>
      </c>
      <c r="M19" s="8" t="s">
        <v>60</v>
      </c>
    </row>
    <row r="20" spans="1:13" s="8" customFormat="1" ht="15" customHeight="1" x14ac:dyDescent="0.3">
      <c r="A20" s="19" t="s">
        <v>16</v>
      </c>
      <c r="B20" s="18" t="s">
        <v>37</v>
      </c>
      <c r="C20" s="17"/>
      <c r="D20" s="5">
        <f t="shared" si="0"/>
        <v>17955</v>
      </c>
      <c r="E20" s="5">
        <v>106</v>
      </c>
      <c r="F20" s="6">
        <v>17849</v>
      </c>
      <c r="G20" s="5">
        <f t="shared" si="1"/>
        <v>68396</v>
      </c>
      <c r="H20" s="5">
        <v>176</v>
      </c>
      <c r="I20" s="6">
        <v>68220</v>
      </c>
      <c r="J20" s="7">
        <f t="shared" si="2"/>
        <v>-73.748464822504232</v>
      </c>
      <c r="K20" s="7">
        <f t="shared" si="2"/>
        <v>-39.772727272727273</v>
      </c>
      <c r="L20" s="7">
        <f t="shared" si="2"/>
        <v>-73.836118440340087</v>
      </c>
      <c r="M20" s="8" t="s">
        <v>60</v>
      </c>
    </row>
    <row r="21" spans="1:13" s="8" customFormat="1" ht="15" customHeight="1" x14ac:dyDescent="0.3">
      <c r="A21" s="20"/>
      <c r="B21" s="18" t="s">
        <v>38</v>
      </c>
      <c r="C21" s="17"/>
      <c r="D21" s="5">
        <f t="shared" si="0"/>
        <v>75431</v>
      </c>
      <c r="E21" s="5">
        <v>870</v>
      </c>
      <c r="F21" s="6">
        <v>74561</v>
      </c>
      <c r="G21" s="5">
        <f t="shared" si="1"/>
        <v>295672</v>
      </c>
      <c r="H21" s="5">
        <v>2135</v>
      </c>
      <c r="I21" s="6">
        <v>293537</v>
      </c>
      <c r="J21" s="7">
        <f t="shared" si="2"/>
        <v>-74.488284315051814</v>
      </c>
      <c r="K21" s="7">
        <f t="shared" si="2"/>
        <v>-59.250585480093676</v>
      </c>
      <c r="L21" s="7">
        <f t="shared" si="2"/>
        <v>-74.599113570009905</v>
      </c>
      <c r="M21" s="8" t="s">
        <v>60</v>
      </c>
    </row>
    <row r="22" spans="1:13" s="8" customFormat="1" ht="15" customHeight="1" x14ac:dyDescent="0.3">
      <c r="A22" s="20"/>
      <c r="B22" s="18" t="s">
        <v>39</v>
      </c>
      <c r="C22" s="17"/>
      <c r="D22" s="5">
        <f t="shared" si="0"/>
        <v>496</v>
      </c>
      <c r="E22" s="5">
        <v>2</v>
      </c>
      <c r="F22" s="6">
        <v>494</v>
      </c>
      <c r="G22" s="5">
        <f t="shared" si="1"/>
        <v>1885</v>
      </c>
      <c r="H22" s="5">
        <v>12</v>
      </c>
      <c r="I22" s="6">
        <v>1873</v>
      </c>
      <c r="J22" s="7">
        <f t="shared" si="2"/>
        <v>-73.687002652519894</v>
      </c>
      <c r="K22" s="7">
        <f t="shared" si="2"/>
        <v>-83.333333333333343</v>
      </c>
      <c r="L22" s="7">
        <f t="shared" si="2"/>
        <v>-73.625200213561143</v>
      </c>
      <c r="M22" s="8" t="s">
        <v>60</v>
      </c>
    </row>
    <row r="23" spans="1:13" s="8" customFormat="1" ht="15" customHeight="1" x14ac:dyDescent="0.3">
      <c r="A23" s="20"/>
      <c r="B23" s="18" t="s">
        <v>40</v>
      </c>
      <c r="C23" s="17"/>
      <c r="D23" s="5">
        <f t="shared" si="0"/>
        <v>672</v>
      </c>
      <c r="E23" s="5">
        <v>52</v>
      </c>
      <c r="F23" s="6">
        <v>620</v>
      </c>
      <c r="G23" s="5">
        <f t="shared" si="1"/>
        <v>2792</v>
      </c>
      <c r="H23" s="5">
        <v>177</v>
      </c>
      <c r="I23" s="6">
        <v>2615</v>
      </c>
      <c r="J23" s="7">
        <f t="shared" si="2"/>
        <v>-75.931232091690546</v>
      </c>
      <c r="K23" s="7">
        <f t="shared" si="2"/>
        <v>-70.621468926553675</v>
      </c>
      <c r="L23" s="7">
        <f t="shared" si="2"/>
        <v>-76.290630975143401</v>
      </c>
      <c r="M23" s="8" t="s">
        <v>60</v>
      </c>
    </row>
    <row r="24" spans="1:13" s="8" customFormat="1" ht="15" customHeight="1" x14ac:dyDescent="0.3">
      <c r="A24" s="20"/>
      <c r="B24" s="18" t="s">
        <v>41</v>
      </c>
      <c r="C24" s="17"/>
      <c r="D24" s="5">
        <f t="shared" si="0"/>
        <v>249</v>
      </c>
      <c r="E24" s="5">
        <v>47</v>
      </c>
      <c r="F24" s="6">
        <v>202</v>
      </c>
      <c r="G24" s="5">
        <f t="shared" si="1"/>
        <v>682</v>
      </c>
      <c r="H24" s="5">
        <v>85</v>
      </c>
      <c r="I24" s="6">
        <v>597</v>
      </c>
      <c r="J24" s="7">
        <f t="shared" si="2"/>
        <v>-63.489736070381234</v>
      </c>
      <c r="K24" s="7">
        <f t="shared" si="2"/>
        <v>-44.705882352941174</v>
      </c>
      <c r="L24" s="7">
        <f t="shared" si="2"/>
        <v>-66.164154103852596</v>
      </c>
      <c r="M24" s="8" t="s">
        <v>60</v>
      </c>
    </row>
    <row r="25" spans="1:13" s="8" customFormat="1" ht="15" customHeight="1" x14ac:dyDescent="0.3">
      <c r="A25" s="20"/>
      <c r="B25" s="18" t="s">
        <v>17</v>
      </c>
      <c r="C25" s="17"/>
      <c r="D25" s="5">
        <f t="shared" ref="D25:I25" si="5">D26-D20-D21-D22-D23-D24</f>
        <v>2194</v>
      </c>
      <c r="E25" s="5">
        <f t="shared" si="5"/>
        <v>39</v>
      </c>
      <c r="F25" s="5">
        <f t="shared" si="5"/>
        <v>2155</v>
      </c>
      <c r="G25" s="5">
        <f t="shared" si="5"/>
        <v>6501</v>
      </c>
      <c r="H25" s="5">
        <f t="shared" si="5"/>
        <v>106</v>
      </c>
      <c r="I25" s="5">
        <f t="shared" si="5"/>
        <v>6395</v>
      </c>
      <c r="J25" s="7">
        <f t="shared" si="2"/>
        <v>-66.25134594677742</v>
      </c>
      <c r="K25" s="7">
        <f t="shared" si="2"/>
        <v>-63.20754716981132</v>
      </c>
      <c r="L25" s="7">
        <f t="shared" si="2"/>
        <v>-66.30179827990618</v>
      </c>
      <c r="M25" s="8" t="s">
        <v>60</v>
      </c>
    </row>
    <row r="26" spans="1:13" s="8" customFormat="1" ht="15" customHeight="1" x14ac:dyDescent="0.3">
      <c r="A26" s="21"/>
      <c r="B26" s="18" t="s">
        <v>18</v>
      </c>
      <c r="C26" s="17"/>
      <c r="D26" s="5">
        <f t="shared" si="0"/>
        <v>96997</v>
      </c>
      <c r="E26" s="5">
        <v>1116</v>
      </c>
      <c r="F26" s="6">
        <v>95881</v>
      </c>
      <c r="G26" s="5">
        <f t="shared" si="1"/>
        <v>375928</v>
      </c>
      <c r="H26" s="5">
        <v>2691</v>
      </c>
      <c r="I26" s="6">
        <v>373237</v>
      </c>
      <c r="J26" s="7">
        <f t="shared" si="2"/>
        <v>-74.197984720478388</v>
      </c>
      <c r="K26" s="7">
        <f t="shared" si="2"/>
        <v>-58.528428093645488</v>
      </c>
      <c r="L26" s="7">
        <f t="shared" si="2"/>
        <v>-74.310960596082381</v>
      </c>
      <c r="M26" s="8" t="s">
        <v>60</v>
      </c>
    </row>
    <row r="27" spans="1:13" s="8" customFormat="1" ht="15" customHeight="1" x14ac:dyDescent="0.3">
      <c r="A27" s="19" t="s">
        <v>19</v>
      </c>
      <c r="B27" s="18" t="s">
        <v>42</v>
      </c>
      <c r="C27" s="17"/>
      <c r="D27" s="5">
        <f t="shared" si="0"/>
        <v>1241</v>
      </c>
      <c r="E27" s="5">
        <v>5</v>
      </c>
      <c r="F27" s="6">
        <v>1236</v>
      </c>
      <c r="G27" s="5">
        <f t="shared" si="1"/>
        <v>4023</v>
      </c>
      <c r="H27" s="5">
        <v>4</v>
      </c>
      <c r="I27" s="6">
        <v>4019</v>
      </c>
      <c r="J27" s="7">
        <f t="shared" si="2"/>
        <v>-69.152373850360433</v>
      </c>
      <c r="K27" s="7">
        <f t="shared" si="2"/>
        <v>25</v>
      </c>
      <c r="L27" s="7">
        <f t="shared" si="2"/>
        <v>-69.246081114705149</v>
      </c>
      <c r="M27" s="8" t="s">
        <v>60</v>
      </c>
    </row>
    <row r="28" spans="1:13" s="8" customFormat="1" ht="15" customHeight="1" x14ac:dyDescent="0.3">
      <c r="A28" s="20"/>
      <c r="B28" s="18" t="s">
        <v>43</v>
      </c>
      <c r="C28" s="17"/>
      <c r="D28" s="5">
        <f t="shared" si="0"/>
        <v>8117</v>
      </c>
      <c r="E28" s="5">
        <v>25</v>
      </c>
      <c r="F28" s="6">
        <v>8092</v>
      </c>
      <c r="G28" s="5">
        <f t="shared" si="1"/>
        <v>26947</v>
      </c>
      <c r="H28" s="5">
        <v>45</v>
      </c>
      <c r="I28" s="6">
        <v>26902</v>
      </c>
      <c r="J28" s="7">
        <f t="shared" si="2"/>
        <v>-69.877908487030098</v>
      </c>
      <c r="K28" s="7">
        <f t="shared" si="2"/>
        <v>-44.444444444444443</v>
      </c>
      <c r="L28" s="7">
        <f t="shared" si="2"/>
        <v>-69.920452011002894</v>
      </c>
      <c r="M28" s="8" t="s">
        <v>60</v>
      </c>
    </row>
    <row r="29" spans="1:13" s="8" customFormat="1" ht="15" customHeight="1" x14ac:dyDescent="0.3">
      <c r="A29" s="20"/>
      <c r="B29" s="18" t="s">
        <v>44</v>
      </c>
      <c r="C29" s="17"/>
      <c r="D29" s="5">
        <f t="shared" si="0"/>
        <v>8373</v>
      </c>
      <c r="E29" s="5">
        <v>26</v>
      </c>
      <c r="F29" s="6">
        <v>8347</v>
      </c>
      <c r="G29" s="5">
        <f t="shared" si="1"/>
        <v>37849</v>
      </c>
      <c r="H29" s="5">
        <v>61</v>
      </c>
      <c r="I29" s="6">
        <v>37788</v>
      </c>
      <c r="J29" s="7">
        <f t="shared" si="2"/>
        <v>-77.877883167322778</v>
      </c>
      <c r="K29" s="7">
        <f t="shared" si="2"/>
        <v>-57.377049180327866</v>
      </c>
      <c r="L29" s="7">
        <f t="shared" si="2"/>
        <v>-77.910977029744899</v>
      </c>
      <c r="M29" s="8" t="s">
        <v>60</v>
      </c>
    </row>
    <row r="30" spans="1:13" s="8" customFormat="1" ht="15" customHeight="1" x14ac:dyDescent="0.3">
      <c r="A30" s="20"/>
      <c r="B30" s="18" t="s">
        <v>45</v>
      </c>
      <c r="C30" s="17"/>
      <c r="D30" s="5">
        <f t="shared" si="0"/>
        <v>2000</v>
      </c>
      <c r="E30" s="5">
        <v>8</v>
      </c>
      <c r="F30" s="6">
        <v>1992</v>
      </c>
      <c r="G30" s="5">
        <f t="shared" si="1"/>
        <v>9890</v>
      </c>
      <c r="H30" s="5">
        <v>4</v>
      </c>
      <c r="I30" s="6">
        <v>9886</v>
      </c>
      <c r="J30" s="7">
        <f t="shared" si="2"/>
        <v>-79.777553083923152</v>
      </c>
      <c r="K30" s="7">
        <f t="shared" si="2"/>
        <v>100</v>
      </c>
      <c r="L30" s="7">
        <f t="shared" si="2"/>
        <v>-79.850293344123003</v>
      </c>
      <c r="M30" s="8" t="s">
        <v>60</v>
      </c>
    </row>
    <row r="31" spans="1:13" s="8" customFormat="1" ht="15" customHeight="1" x14ac:dyDescent="0.3">
      <c r="A31" s="20"/>
      <c r="B31" s="18" t="s">
        <v>46</v>
      </c>
      <c r="C31" s="17"/>
      <c r="D31" s="5">
        <f t="shared" si="0"/>
        <v>4354</v>
      </c>
      <c r="E31" s="5">
        <v>4</v>
      </c>
      <c r="F31" s="6">
        <v>4350</v>
      </c>
      <c r="G31" s="5">
        <f t="shared" si="1"/>
        <v>12502</v>
      </c>
      <c r="H31" s="5">
        <v>12</v>
      </c>
      <c r="I31" s="6">
        <v>12490</v>
      </c>
      <c r="J31" s="7">
        <f t="shared" si="2"/>
        <v>-65.173572228443447</v>
      </c>
      <c r="K31" s="7">
        <f t="shared" si="2"/>
        <v>-66.666666666666671</v>
      </c>
      <c r="L31" s="7">
        <f t="shared" si="2"/>
        <v>-65.17213771016813</v>
      </c>
      <c r="M31" s="8" t="s">
        <v>60</v>
      </c>
    </row>
    <row r="32" spans="1:13" s="8" customFormat="1" ht="15" customHeight="1" x14ac:dyDescent="0.3">
      <c r="A32" s="20"/>
      <c r="B32" s="18" t="s">
        <v>47</v>
      </c>
      <c r="C32" s="17"/>
      <c r="D32" s="5">
        <f t="shared" si="0"/>
        <v>1368</v>
      </c>
      <c r="E32" s="5">
        <v>8</v>
      </c>
      <c r="F32" s="6">
        <v>1360</v>
      </c>
      <c r="G32" s="5">
        <f t="shared" si="1"/>
        <v>5836</v>
      </c>
      <c r="H32" s="5">
        <v>23</v>
      </c>
      <c r="I32" s="6">
        <v>5813</v>
      </c>
      <c r="J32" s="7">
        <f t="shared" si="2"/>
        <v>-76.559287183002056</v>
      </c>
      <c r="K32" s="7">
        <f t="shared" si="2"/>
        <v>-65.217391304347828</v>
      </c>
      <c r="L32" s="7">
        <f t="shared" si="2"/>
        <v>-76.604163082745572</v>
      </c>
      <c r="M32" s="8" t="s">
        <v>60</v>
      </c>
    </row>
    <row r="33" spans="1:13" s="8" customFormat="1" ht="15" customHeight="1" x14ac:dyDescent="0.3">
      <c r="A33" s="20"/>
      <c r="B33" s="18" t="s">
        <v>48</v>
      </c>
      <c r="C33" s="17"/>
      <c r="D33" s="5">
        <f t="shared" si="0"/>
        <v>1798</v>
      </c>
      <c r="E33" s="5">
        <v>9</v>
      </c>
      <c r="F33" s="6">
        <v>1789</v>
      </c>
      <c r="G33" s="5">
        <f t="shared" si="1"/>
        <v>6212</v>
      </c>
      <c r="H33" s="5">
        <v>14</v>
      </c>
      <c r="I33" s="6">
        <v>6198</v>
      </c>
      <c r="J33" s="7">
        <f t="shared" si="2"/>
        <v>-71.056020605280096</v>
      </c>
      <c r="K33" s="7">
        <f t="shared" si="2"/>
        <v>-35.714285714285708</v>
      </c>
      <c r="L33" s="7">
        <f t="shared" si="2"/>
        <v>-71.135850274282021</v>
      </c>
      <c r="M33" s="8" t="s">
        <v>60</v>
      </c>
    </row>
    <row r="34" spans="1:13" s="8" customFormat="1" ht="15" customHeight="1" x14ac:dyDescent="0.3">
      <c r="A34" s="20"/>
      <c r="B34" s="18" t="s">
        <v>49</v>
      </c>
      <c r="C34" s="17"/>
      <c r="D34" s="5">
        <f t="shared" si="0"/>
        <v>10118</v>
      </c>
      <c r="E34" s="5">
        <v>25</v>
      </c>
      <c r="F34" s="6">
        <v>10093</v>
      </c>
      <c r="G34" s="5">
        <f t="shared" si="1"/>
        <v>35634</v>
      </c>
      <c r="H34" s="5">
        <v>56</v>
      </c>
      <c r="I34" s="6">
        <v>35578</v>
      </c>
      <c r="J34" s="7">
        <f t="shared" si="2"/>
        <v>-71.605769770443956</v>
      </c>
      <c r="K34" s="7">
        <f t="shared" si="2"/>
        <v>-55.357142857142861</v>
      </c>
      <c r="L34" s="7">
        <f t="shared" si="2"/>
        <v>-71.631345213334086</v>
      </c>
      <c r="M34" s="8" t="s">
        <v>60</v>
      </c>
    </row>
    <row r="35" spans="1:13" s="8" customFormat="1" ht="15" customHeight="1" x14ac:dyDescent="0.3">
      <c r="A35" s="20"/>
      <c r="B35" s="18" t="s">
        <v>50</v>
      </c>
      <c r="C35" s="17"/>
      <c r="D35" s="5">
        <f t="shared" si="0"/>
        <v>1454</v>
      </c>
      <c r="E35" s="5">
        <v>0</v>
      </c>
      <c r="F35" s="6">
        <v>1454</v>
      </c>
      <c r="G35" s="5">
        <f t="shared" si="1"/>
        <v>4326</v>
      </c>
      <c r="H35" s="5">
        <v>4</v>
      </c>
      <c r="I35" s="6">
        <v>4322</v>
      </c>
      <c r="J35" s="7">
        <f t="shared" si="2"/>
        <v>-66.389274156264449</v>
      </c>
      <c r="K35" s="7">
        <f t="shared" si="2"/>
        <v>-100</v>
      </c>
      <c r="L35" s="7">
        <f t="shared" si="2"/>
        <v>-66.358167515039341</v>
      </c>
      <c r="M35" s="8" t="s">
        <v>60</v>
      </c>
    </row>
    <row r="36" spans="1:13" s="8" customFormat="1" ht="15" customHeight="1" x14ac:dyDescent="0.3">
      <c r="A36" s="20"/>
      <c r="B36" s="18" t="s">
        <v>51</v>
      </c>
      <c r="C36" s="17"/>
      <c r="D36" s="5">
        <f t="shared" si="0"/>
        <v>247</v>
      </c>
      <c r="E36" s="5">
        <v>0</v>
      </c>
      <c r="F36" s="6">
        <v>247</v>
      </c>
      <c r="G36" s="5">
        <f t="shared" si="1"/>
        <v>919</v>
      </c>
      <c r="H36" s="5">
        <v>0</v>
      </c>
      <c r="I36" s="6">
        <v>919</v>
      </c>
      <c r="J36" s="7">
        <f t="shared" si="2"/>
        <v>-73.122959738846575</v>
      </c>
      <c r="K36" s="7" t="str">
        <f t="shared" si="2"/>
        <v>-</v>
      </c>
      <c r="L36" s="7">
        <f t="shared" si="2"/>
        <v>-73.122959738846575</v>
      </c>
      <c r="M36" s="8" t="s">
        <v>60</v>
      </c>
    </row>
    <row r="37" spans="1:13" s="8" customFormat="1" ht="15" customHeight="1" x14ac:dyDescent="0.3">
      <c r="A37" s="20"/>
      <c r="B37" s="18" t="s">
        <v>52</v>
      </c>
      <c r="C37" s="17"/>
      <c r="D37" s="5">
        <f t="shared" si="0"/>
        <v>1341</v>
      </c>
      <c r="E37" s="5">
        <v>7</v>
      </c>
      <c r="F37" s="6">
        <v>1334</v>
      </c>
      <c r="G37" s="5">
        <f t="shared" si="1"/>
        <v>4524</v>
      </c>
      <c r="H37" s="5">
        <v>12</v>
      </c>
      <c r="I37" s="6">
        <v>4512</v>
      </c>
      <c r="J37" s="7">
        <f t="shared" si="2"/>
        <v>-70.358090185676389</v>
      </c>
      <c r="K37" s="7">
        <f t="shared" si="2"/>
        <v>-41.666666666666664</v>
      </c>
      <c r="L37" s="7">
        <f t="shared" si="2"/>
        <v>-70.434397163120565</v>
      </c>
      <c r="M37" s="8" t="s">
        <v>60</v>
      </c>
    </row>
    <row r="38" spans="1:13" s="8" customFormat="1" ht="15" customHeight="1" x14ac:dyDescent="0.3">
      <c r="A38" s="20"/>
      <c r="B38" s="18" t="s">
        <v>53</v>
      </c>
      <c r="C38" s="17"/>
      <c r="D38" s="5">
        <f t="shared" si="0"/>
        <v>2462</v>
      </c>
      <c r="E38" s="5">
        <v>1</v>
      </c>
      <c r="F38" s="6">
        <v>2461</v>
      </c>
      <c r="G38" s="5">
        <f t="shared" si="1"/>
        <v>8105</v>
      </c>
      <c r="H38" s="5">
        <v>4</v>
      </c>
      <c r="I38" s="6">
        <v>8101</v>
      </c>
      <c r="J38" s="7">
        <f t="shared" si="2"/>
        <v>-69.623689080814316</v>
      </c>
      <c r="K38" s="7">
        <f t="shared" si="2"/>
        <v>-75</v>
      </c>
      <c r="L38" s="7">
        <f t="shared" si="2"/>
        <v>-69.62103444019256</v>
      </c>
      <c r="M38" s="8" t="s">
        <v>60</v>
      </c>
    </row>
    <row r="39" spans="1:13" s="8" customFormat="1" ht="15" customHeight="1" x14ac:dyDescent="0.3">
      <c r="A39" s="20"/>
      <c r="B39" s="18" t="s">
        <v>20</v>
      </c>
      <c r="C39" s="17"/>
      <c r="D39" s="5">
        <f t="shared" ref="D39:I39" si="6">D40-D27-D28-D29-D30-D31-D32-D33-D34-D35-D36-D37-D38</f>
        <v>8194</v>
      </c>
      <c r="E39" s="5">
        <f t="shared" si="6"/>
        <v>7</v>
      </c>
      <c r="F39" s="5">
        <f t="shared" si="6"/>
        <v>8187</v>
      </c>
      <c r="G39" s="5">
        <f t="shared" si="6"/>
        <v>27100</v>
      </c>
      <c r="H39" s="5">
        <f t="shared" si="6"/>
        <v>13</v>
      </c>
      <c r="I39" s="5">
        <f t="shared" si="6"/>
        <v>27087</v>
      </c>
      <c r="J39" s="7">
        <f t="shared" si="2"/>
        <v>-69.763837638376387</v>
      </c>
      <c r="K39" s="7">
        <f t="shared" si="2"/>
        <v>-46.153846153846153</v>
      </c>
      <c r="L39" s="7">
        <f t="shared" si="2"/>
        <v>-69.775168900210431</v>
      </c>
      <c r="M39" s="8" t="s">
        <v>60</v>
      </c>
    </row>
    <row r="40" spans="1:13" s="8" customFormat="1" ht="15" customHeight="1" x14ac:dyDescent="0.3">
      <c r="A40" s="21"/>
      <c r="B40" s="18" t="s">
        <v>21</v>
      </c>
      <c r="C40" s="17"/>
      <c r="D40" s="5">
        <f t="shared" si="0"/>
        <v>51067</v>
      </c>
      <c r="E40" s="5">
        <v>125</v>
      </c>
      <c r="F40" s="6">
        <v>50942</v>
      </c>
      <c r="G40" s="5">
        <f t="shared" si="1"/>
        <v>183867</v>
      </c>
      <c r="H40" s="5">
        <v>252</v>
      </c>
      <c r="I40" s="6">
        <v>183615</v>
      </c>
      <c r="J40" s="7">
        <f t="shared" si="2"/>
        <v>-72.226119967150169</v>
      </c>
      <c r="K40" s="7">
        <f t="shared" si="2"/>
        <v>-50.396825396825392</v>
      </c>
      <c r="L40" s="7">
        <f t="shared" si="2"/>
        <v>-72.256079296353775</v>
      </c>
      <c r="M40" s="8" t="s">
        <v>60</v>
      </c>
    </row>
    <row r="41" spans="1:13" s="8" customFormat="1" ht="15" customHeight="1" x14ac:dyDescent="0.3">
      <c r="A41" s="19" t="s">
        <v>22</v>
      </c>
      <c r="B41" s="18" t="s">
        <v>54</v>
      </c>
      <c r="C41" s="17"/>
      <c r="D41" s="5">
        <f t="shared" si="0"/>
        <v>18535</v>
      </c>
      <c r="E41" s="5">
        <v>86</v>
      </c>
      <c r="F41" s="6">
        <v>18449</v>
      </c>
      <c r="G41" s="5">
        <f t="shared" si="1"/>
        <v>54927</v>
      </c>
      <c r="H41" s="5">
        <v>154</v>
      </c>
      <c r="I41" s="6">
        <v>54773</v>
      </c>
      <c r="J41" s="7">
        <f t="shared" si="2"/>
        <v>-66.255211462486571</v>
      </c>
      <c r="K41" s="7">
        <f t="shared" si="2"/>
        <v>-44.155844155844157</v>
      </c>
      <c r="L41" s="7">
        <f t="shared" si="2"/>
        <v>-66.31734613769558</v>
      </c>
      <c r="M41" s="8" t="s">
        <v>60</v>
      </c>
    </row>
    <row r="42" spans="1:13" s="8" customFormat="1" ht="15" customHeight="1" x14ac:dyDescent="0.3">
      <c r="A42" s="20"/>
      <c r="B42" s="18" t="s">
        <v>55</v>
      </c>
      <c r="C42" s="17"/>
      <c r="D42" s="5">
        <f t="shared" si="0"/>
        <v>2991</v>
      </c>
      <c r="E42" s="5">
        <v>13</v>
      </c>
      <c r="F42" s="6">
        <v>2978</v>
      </c>
      <c r="G42" s="5">
        <f t="shared" si="1"/>
        <v>8999</v>
      </c>
      <c r="H42" s="5">
        <v>29</v>
      </c>
      <c r="I42" s="6">
        <v>8970</v>
      </c>
      <c r="J42" s="7">
        <f t="shared" si="2"/>
        <v>-66.762973663740425</v>
      </c>
      <c r="K42" s="7">
        <f t="shared" si="2"/>
        <v>-55.172413793103445</v>
      </c>
      <c r="L42" s="7">
        <f t="shared" si="2"/>
        <v>-66.800445930880713</v>
      </c>
      <c r="M42" s="8" t="s">
        <v>60</v>
      </c>
    </row>
    <row r="43" spans="1:13" s="8" customFormat="1" ht="15" customHeight="1" x14ac:dyDescent="0.3">
      <c r="A43" s="20"/>
      <c r="B43" s="18" t="s">
        <v>23</v>
      </c>
      <c r="C43" s="17"/>
      <c r="D43" s="5">
        <f t="shared" ref="D43:I43" si="7">D44-D41-D42</f>
        <v>340</v>
      </c>
      <c r="E43" s="5">
        <f t="shared" si="7"/>
        <v>8</v>
      </c>
      <c r="F43" s="5">
        <f t="shared" si="7"/>
        <v>332</v>
      </c>
      <c r="G43" s="5">
        <f t="shared" si="7"/>
        <v>1556</v>
      </c>
      <c r="H43" s="5">
        <f t="shared" si="7"/>
        <v>9</v>
      </c>
      <c r="I43" s="5">
        <f t="shared" si="7"/>
        <v>1547</v>
      </c>
      <c r="J43" s="7">
        <f t="shared" si="2"/>
        <v>-78.149100257069406</v>
      </c>
      <c r="K43" s="7">
        <f t="shared" si="2"/>
        <v>-11.111111111111116</v>
      </c>
      <c r="L43" s="7">
        <f t="shared" si="2"/>
        <v>-78.539107950872662</v>
      </c>
      <c r="M43" s="8" t="s">
        <v>60</v>
      </c>
    </row>
    <row r="44" spans="1:13" s="8" customFormat="1" ht="15" customHeight="1" x14ac:dyDescent="0.3">
      <c r="A44" s="21"/>
      <c r="B44" s="18" t="s">
        <v>24</v>
      </c>
      <c r="C44" s="17"/>
      <c r="D44" s="5">
        <f t="shared" si="0"/>
        <v>21866</v>
      </c>
      <c r="E44" s="5">
        <v>107</v>
      </c>
      <c r="F44" s="6">
        <v>21759</v>
      </c>
      <c r="G44" s="5">
        <f t="shared" si="1"/>
        <v>65482</v>
      </c>
      <c r="H44" s="5">
        <v>192</v>
      </c>
      <c r="I44" s="6">
        <v>65290</v>
      </c>
      <c r="J44" s="7">
        <f t="shared" si="2"/>
        <v>-66.607617360496008</v>
      </c>
      <c r="K44" s="7">
        <f t="shared" si="2"/>
        <v>-44.270833333333336</v>
      </c>
      <c r="L44" s="7">
        <f t="shared" si="2"/>
        <v>-66.673303721856342</v>
      </c>
      <c r="M44" s="8" t="s">
        <v>60</v>
      </c>
    </row>
    <row r="45" spans="1:13" s="8" customFormat="1" ht="20.25" customHeight="1" x14ac:dyDescent="0.3">
      <c r="A45" s="19" t="s">
        <v>25</v>
      </c>
      <c r="B45" s="18" t="s">
        <v>56</v>
      </c>
      <c r="C45" s="17"/>
      <c r="D45" s="5">
        <f t="shared" si="0"/>
        <v>1032</v>
      </c>
      <c r="E45" s="5">
        <v>14</v>
      </c>
      <c r="F45" s="6">
        <v>1018</v>
      </c>
      <c r="G45" s="5">
        <f t="shared" si="1"/>
        <v>2747</v>
      </c>
      <c r="H45" s="5">
        <v>44</v>
      </c>
      <c r="I45" s="6">
        <v>2703</v>
      </c>
      <c r="J45" s="7">
        <f t="shared" si="2"/>
        <v>-62.431743720422283</v>
      </c>
      <c r="K45" s="7">
        <f t="shared" si="2"/>
        <v>-68.181818181818187</v>
      </c>
      <c r="L45" s="7">
        <f t="shared" si="2"/>
        <v>-62.338142804291529</v>
      </c>
      <c r="M45" s="8" t="s">
        <v>60</v>
      </c>
    </row>
    <row r="46" spans="1:13" s="8" customFormat="1" ht="17.25" customHeight="1" x14ac:dyDescent="0.3">
      <c r="A46" s="20"/>
      <c r="B46" s="18" t="s">
        <v>26</v>
      </c>
      <c r="C46" s="17"/>
      <c r="D46" s="5">
        <f t="shared" ref="D46:I46" si="8">D47-D45</f>
        <v>956</v>
      </c>
      <c r="E46" s="5">
        <f t="shared" si="8"/>
        <v>8</v>
      </c>
      <c r="F46" s="5">
        <f t="shared" si="8"/>
        <v>948</v>
      </c>
      <c r="G46" s="5">
        <f t="shared" si="8"/>
        <v>3004</v>
      </c>
      <c r="H46" s="5">
        <f t="shared" si="8"/>
        <v>26</v>
      </c>
      <c r="I46" s="5">
        <f t="shared" si="8"/>
        <v>2978</v>
      </c>
      <c r="J46" s="7">
        <f t="shared" si="2"/>
        <v>-68.175765645805583</v>
      </c>
      <c r="K46" s="7">
        <f t="shared" si="2"/>
        <v>-69.230769230769226</v>
      </c>
      <c r="L46" s="7">
        <f t="shared" si="2"/>
        <v>-68.166554734721288</v>
      </c>
      <c r="M46" s="8" t="s">
        <v>60</v>
      </c>
    </row>
    <row r="47" spans="1:13" s="8" customFormat="1" ht="19.5" customHeight="1" x14ac:dyDescent="0.3">
      <c r="A47" s="21"/>
      <c r="B47" s="22" t="s">
        <v>27</v>
      </c>
      <c r="C47" s="23"/>
      <c r="D47" s="5">
        <f t="shared" si="0"/>
        <v>1988</v>
      </c>
      <c r="E47" s="5">
        <v>22</v>
      </c>
      <c r="F47" s="6">
        <v>1966</v>
      </c>
      <c r="G47" s="5">
        <f t="shared" si="1"/>
        <v>5751</v>
      </c>
      <c r="H47" s="5">
        <v>70</v>
      </c>
      <c r="I47" s="6">
        <v>5681</v>
      </c>
      <c r="J47" s="7">
        <f t="shared" si="2"/>
        <v>-65.432098765432102</v>
      </c>
      <c r="K47" s="7">
        <f t="shared" si="2"/>
        <v>-68.571428571428569</v>
      </c>
      <c r="L47" s="7">
        <f t="shared" si="2"/>
        <v>-65.393416651997896</v>
      </c>
      <c r="M47" s="8" t="s">
        <v>60</v>
      </c>
    </row>
    <row r="48" spans="1:13" s="8" customFormat="1" ht="15" customHeight="1" x14ac:dyDescent="0.3">
      <c r="A48" s="11"/>
      <c r="B48" s="24" t="s">
        <v>28</v>
      </c>
      <c r="C48" s="23"/>
      <c r="D48" s="5">
        <f t="shared" si="0"/>
        <v>2220</v>
      </c>
      <c r="E48" s="5">
        <v>184</v>
      </c>
      <c r="F48" s="12">
        <v>2036</v>
      </c>
      <c r="G48" s="5">
        <f t="shared" si="1"/>
        <v>1030</v>
      </c>
      <c r="H48" s="13">
        <v>514</v>
      </c>
      <c r="I48" s="12">
        <v>516</v>
      </c>
      <c r="J48" s="14">
        <f t="shared" si="2"/>
        <v>115.53398058252426</v>
      </c>
      <c r="K48" s="14">
        <f t="shared" si="2"/>
        <v>-64.202334630350194</v>
      </c>
      <c r="L48" s="14">
        <f t="shared" si="2"/>
        <v>294.5736434108527</v>
      </c>
      <c r="M48" s="8" t="s">
        <v>60</v>
      </c>
    </row>
    <row r="49" spans="1:13" s="8" customFormat="1" ht="15" customHeight="1" x14ac:dyDescent="0.3">
      <c r="A49" s="15"/>
      <c r="B49" s="16" t="s">
        <v>29</v>
      </c>
      <c r="C49" s="17"/>
      <c r="D49" s="5">
        <f>D19+D26+D40+D44+D47+D48</f>
        <v>1261886</v>
      </c>
      <c r="E49" s="5">
        <f t="shared" ref="E49:I49" si="9">E19+E26+E40+E44+E47+E48</f>
        <v>258372</v>
      </c>
      <c r="F49" s="5">
        <f t="shared" si="9"/>
        <v>1003514</v>
      </c>
      <c r="G49" s="5">
        <f t="shared" si="9"/>
        <v>5977259</v>
      </c>
      <c r="H49" s="5">
        <f t="shared" si="9"/>
        <v>2435223</v>
      </c>
      <c r="I49" s="5">
        <f t="shared" si="9"/>
        <v>3542036</v>
      </c>
      <c r="J49" s="7">
        <f t="shared" si="2"/>
        <v>-78.888550755454972</v>
      </c>
      <c r="K49" s="7">
        <f t="shared" si="2"/>
        <v>-89.390211902564971</v>
      </c>
      <c r="L49" s="7">
        <f t="shared" si="2"/>
        <v>-71.668441540402199</v>
      </c>
      <c r="M49" s="8" t="s">
        <v>60</v>
      </c>
    </row>
    <row r="51" spans="1:13" x14ac:dyDescent="0.3">
      <c r="A51" s="1" t="s">
        <v>61</v>
      </c>
    </row>
    <row r="52" spans="1:13" x14ac:dyDescent="0.3">
      <c r="A52" s="1" t="s">
        <v>62</v>
      </c>
    </row>
  </sheetData>
  <mergeCells count="49"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2018-08-24T04:06:30Z</cp:lastPrinted>
  <dcterms:created xsi:type="dcterms:W3CDTF">2018-08-16T04:21:57Z</dcterms:created>
  <dcterms:modified xsi:type="dcterms:W3CDTF">2020-07-27T01:26:30Z</dcterms:modified>
</cp:coreProperties>
</file>