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侯佳妘交接電腦檔案 1091225下載持續更新\Desktop\給樹梅\公務統計相關\25日下午4點20分上傳(行政資訊網)\10911\"/>
    </mc:Choice>
  </mc:AlternateContent>
  <bookViews>
    <workbookView xWindow="0" yWindow="0" windowWidth="9984" windowHeight="5988"/>
  </bookViews>
  <sheets>
    <sheet name="來臺旅客按居住地" sheetId="1" r:id="rId1"/>
  </sheets>
  <calcPr calcId="162913"/>
</workbook>
</file>

<file path=xl/calcChain.xml><?xml version="1.0" encoding="utf-8"?>
<calcChain xmlns="http://schemas.openxmlformats.org/spreadsheetml/2006/main">
  <c r="G45" i="1" l="1"/>
  <c r="G47" i="1"/>
  <c r="G48" i="1"/>
  <c r="G26" i="1"/>
  <c r="G27" i="1"/>
  <c r="G28" i="1"/>
  <c r="G39" i="1" s="1"/>
  <c r="G29" i="1"/>
  <c r="G30" i="1"/>
  <c r="G31" i="1"/>
  <c r="G32" i="1"/>
  <c r="G33" i="1"/>
  <c r="G34" i="1"/>
  <c r="G35" i="1"/>
  <c r="G36" i="1"/>
  <c r="G37" i="1"/>
  <c r="G38" i="1"/>
  <c r="G40" i="1"/>
  <c r="G41" i="1"/>
  <c r="G43" i="1" s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9" i="1"/>
  <c r="G20" i="1"/>
  <c r="G21" i="1"/>
  <c r="G22" i="1"/>
  <c r="G23" i="1"/>
  <c r="G24" i="1"/>
  <c r="G4" i="1"/>
  <c r="D48" i="1"/>
  <c r="D46" i="1"/>
  <c r="D45" i="1"/>
  <c r="D47" i="1"/>
  <c r="D41" i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16" i="1" l="1"/>
  <c r="D18" i="1"/>
  <c r="D43" i="1"/>
  <c r="G25" i="1"/>
  <c r="D16" i="1"/>
  <c r="D39" i="1"/>
  <c r="D25" i="1"/>
  <c r="G46" i="1"/>
  <c r="G18" i="1"/>
  <c r="G49" i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<sst xmlns="http://schemas.openxmlformats.org/spreadsheetml/2006/main" count="114" uniqueCount="63">
  <si>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</si>
  <si>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</si>
  <si>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</si>
  <si>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</si>
  <si>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</si>
  <si>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</si>
  <si>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</si>
  <si>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</si>
  <si>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</si>
  <si>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</si>
  <si>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</si>
  <si>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</si>
  <si>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</si>
  <si>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</si>
  <si>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</si>
  <si>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</si>
  <si>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</si>
  <si>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</si>
  <si>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</si>
  <si>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</si>
  <si>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</si>
  <si>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</si>
  <si>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</si>
  <si>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</si>
  <si>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</si>
  <si>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</si>
  <si>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</si>
  <si>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</si>
  <si>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</si>
  <si>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</si>
  <si>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</si>
  <si>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</si>
  <si>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</si>
  <si>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</si>
  <si>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</si>
  <si>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</si>
  <si>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</si>
  <si>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</si>
  <si>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</si>
  <si>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</si>
  <si>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</si>
  <si>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</si>
  <si>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</si>
  <si>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</si>
  <si>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</si>
  <si>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</si>
  <si>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</si>
  <si>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</si>
  <si>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</si>
  <si>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</si>
  <si>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</si>
  <si>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</si>
  <si>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</si>
  <si>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</si>
  <si>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</si>
  <si>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</si>
  <si>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</si>
  <si>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109年1至11月來臺旅客人次及成長率－按居住地分
Table 1-2 Visitor Arrivals by Residence,
January-November,2020</t>
  </si>
  <si>
    <t>109年1至11月 Jan.-November., 2020</t>
  </si>
  <si>
    <t>108年1至11月 Jan.-November., 2019</t>
  </si>
  <si>
    <t/>
  </si>
  <si>
    <t>註1: 本表華僑旅客包含持入境特別簽證之大陸地區、港澳居民，及長期旅居境外之無戶籍國民。</t>
  </si>
  <si>
    <t>註2: 資料來源：內政部移民署。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</si>
</sst>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pane ySplit="3" topLeftCell="A37" activePane="bottomLeft" state="frozen"/>
      <selection pane="bottomLeft" activeCell="N51" sqref="N51"/>
    </sheetView>
  </sheetViews>
  <sheetFormatPr defaultColWidth="9" defaultRowHeight="16.2" x14ac:dyDescent="0.3"/>
  <cols>
    <col min="1" max="1" width="3.33203125" style="1" customWidth="1"/>
    <col min="2" max="2" width="3.88671875" style="1" customWidth="1"/>
    <col min="3" max="3" width="16.109375" style="1" customWidth="1"/>
    <col min="4" max="4" width="8.109375" style="1" customWidth="1"/>
    <col min="5" max="5" width="8" style="1" customWidth="1"/>
    <col min="6" max="6" width="9.109375" style="1" customWidth="1"/>
    <col min="7" max="7" width="8.21875" style="1" customWidth="1"/>
    <col min="8" max="8" width="8" style="1" customWidth="1"/>
    <col min="9" max="9" width="8.44140625" style="1" customWidth="1"/>
    <col min="10" max="10" width="6.44140625" style="1" customWidth="1"/>
    <col min="11" max="11" width="7.33203125" style="1" customWidth="1"/>
    <col min="12" max="12" width="7.77734375" style="1" customWidth="1"/>
    <col min="13" max="16384" width="9" style="1"/>
  </cols>
  <sheetData>
    <row r="1" spans="1:13" ht="63" customHeight="1" x14ac:dyDescent="0.3">
      <c r="A1" s="25" t="s">
        <v>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s="2" customFormat="1" ht="24.6" customHeight="1" x14ac:dyDescent="0.3">
      <c r="A2" s="27" t="s">
        <v>0</v>
      </c>
      <c r="B2" s="27"/>
      <c r="C2" s="27"/>
      <c r="D2" s="28" t="s">
        <v>58</v>
      </c>
      <c r="E2" s="28"/>
      <c r="F2" s="28"/>
      <c r="G2" s="28" t="s">
        <v>59</v>
      </c>
      <c r="H2" s="28"/>
      <c r="I2" s="28"/>
      <c r="J2" s="28" t="s">
        <v>1</v>
      </c>
      <c r="K2" s="28"/>
      <c r="L2" s="28"/>
    </row>
    <row r="3" spans="1:13" s="2" customFormat="1" ht="48.6" customHeight="1" x14ac:dyDescent="0.3">
      <c r="A3" s="27"/>
      <c r="B3" s="27"/>
      <c r="C3" s="27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3">
      <c r="A4" s="19" t="s">
        <v>5</v>
      </c>
      <c r="B4" s="18" t="s">
        <v>6</v>
      </c>
      <c r="C4" s="17"/>
      <c r="D4" s="5">
        <f>E4+F4</f>
        <v>177000</v>
      </c>
      <c r="E4" s="5">
        <v>166634</v>
      </c>
      <c r="F4" s="6">
        <v>10366</v>
      </c>
      <c r="G4" s="5">
        <f>H4+I4</f>
        <v>1562659</v>
      </c>
      <c r="H4" s="5">
        <v>1458398</v>
      </c>
      <c r="I4" s="6">
        <v>104261</v>
      </c>
      <c r="J4" s="7">
        <f>IF(G4=0,"-",((D4/G4)-1)*100)</f>
        <v>-88.673152619989395</v>
      </c>
      <c r="K4" s="7">
        <f>IF(H4=0,"-",((E4/H4)-1)*100)</f>
        <v>-88.574175225144302</v>
      </c>
      <c r="L4" s="7">
        <f>IF(I4=0,"-",((F4/I4)-1)*100)</f>
        <v>-90.057643797776734</v>
      </c>
      <c r="M4" s="8" t="s">
        <v>60</v>
      </c>
    </row>
    <row r="5" spans="1:13" s="8" customFormat="1" ht="15" customHeight="1" x14ac:dyDescent="0.3">
      <c r="A5" s="20"/>
      <c r="B5" s="18" t="s">
        <v>7</v>
      </c>
      <c r="C5" s="17"/>
      <c r="D5" s="5">
        <f t="shared" ref="D5:D48" si="0">E5+F5</f>
        <v>109862</v>
      </c>
      <c r="E5" s="5">
        <v>106344</v>
      </c>
      <c r="F5" s="6">
        <v>3518</v>
      </c>
      <c r="G5" s="5">
        <f t="shared" ref="G5:G48" si="1">H5+I5</f>
        <v>2610274</v>
      </c>
      <c r="H5" s="5">
        <v>2582158</v>
      </c>
      <c r="I5" s="6">
        <v>28116</v>
      </c>
      <c r="J5" s="7">
        <f t="shared" ref="J5:L49" si="2">IF(G5=0,"-",((D5/G5)-1)*100)</f>
        <v>-95.791169815889063</v>
      </c>
      <c r="K5" s="7">
        <f t="shared" si="2"/>
        <v>-95.881584318233052</v>
      </c>
      <c r="L5" s="7">
        <f t="shared" si="2"/>
        <v>-87.487551572058607</v>
      </c>
      <c r="M5" s="8" t="s">
        <v>60</v>
      </c>
    </row>
    <row r="6" spans="1:13" s="8" customFormat="1" ht="15" customHeight="1" x14ac:dyDescent="0.3">
      <c r="A6" s="20"/>
      <c r="B6" s="18" t="s">
        <v>8</v>
      </c>
      <c r="C6" s="17"/>
      <c r="D6" s="5">
        <f t="shared" si="0"/>
        <v>268766</v>
      </c>
      <c r="E6" s="5">
        <v>381</v>
      </c>
      <c r="F6" s="6">
        <v>268385</v>
      </c>
      <c r="G6" s="5">
        <f t="shared" si="1"/>
        <v>1942602</v>
      </c>
      <c r="H6" s="5">
        <v>1568</v>
      </c>
      <c r="I6" s="6">
        <v>1941034</v>
      </c>
      <c r="J6" s="7">
        <f t="shared" si="2"/>
        <v>-86.164638973912304</v>
      </c>
      <c r="K6" s="7">
        <f t="shared" si="2"/>
        <v>-75.701530612244895</v>
      </c>
      <c r="L6" s="7">
        <f t="shared" si="2"/>
        <v>-86.173091249303212</v>
      </c>
      <c r="M6" s="8" t="s">
        <v>60</v>
      </c>
    </row>
    <row r="7" spans="1:13" s="8" customFormat="1" ht="15" customHeight="1" x14ac:dyDescent="0.3">
      <c r="A7" s="20"/>
      <c r="B7" s="18" t="s">
        <v>9</v>
      </c>
      <c r="C7" s="17"/>
      <c r="D7" s="5">
        <f t="shared" si="0"/>
        <v>178527</v>
      </c>
      <c r="E7" s="5">
        <v>658</v>
      </c>
      <c r="F7" s="6">
        <v>177869</v>
      </c>
      <c r="G7" s="5">
        <f t="shared" si="1"/>
        <v>1081931</v>
      </c>
      <c r="H7" s="5">
        <v>3498</v>
      </c>
      <c r="I7" s="6">
        <v>1078433</v>
      </c>
      <c r="J7" s="7">
        <f t="shared" si="2"/>
        <v>-83.499224996788143</v>
      </c>
      <c r="K7" s="7">
        <f t="shared" si="2"/>
        <v>-81.189251000571744</v>
      </c>
      <c r="L7" s="7">
        <f t="shared" si="2"/>
        <v>-83.506717617135223</v>
      </c>
      <c r="M7" s="8" t="s">
        <v>60</v>
      </c>
    </row>
    <row r="8" spans="1:13" s="8" customFormat="1" ht="15" customHeight="1" x14ac:dyDescent="0.3">
      <c r="A8" s="20"/>
      <c r="B8" s="18" t="s">
        <v>10</v>
      </c>
      <c r="C8" s="17"/>
      <c r="D8" s="5">
        <f t="shared" si="0"/>
        <v>6419</v>
      </c>
      <c r="E8" s="5">
        <v>2</v>
      </c>
      <c r="F8" s="6">
        <v>6417</v>
      </c>
      <c r="G8" s="5">
        <f t="shared" si="1"/>
        <v>37064</v>
      </c>
      <c r="H8" s="5">
        <v>27</v>
      </c>
      <c r="I8" s="6">
        <v>37037</v>
      </c>
      <c r="J8" s="7">
        <f t="shared" si="2"/>
        <v>-82.68130800777034</v>
      </c>
      <c r="K8" s="7">
        <f t="shared" si="2"/>
        <v>-92.592592592592595</v>
      </c>
      <c r="L8" s="7">
        <f t="shared" si="2"/>
        <v>-82.674082674082669</v>
      </c>
      <c r="M8" s="8" t="s">
        <v>60</v>
      </c>
    </row>
    <row r="9" spans="1:13" s="8" customFormat="1" ht="15" customHeight="1" x14ac:dyDescent="0.3">
      <c r="A9" s="20"/>
      <c r="B9" s="18" t="s">
        <v>11</v>
      </c>
      <c r="C9" s="17"/>
      <c r="D9" s="5">
        <f t="shared" si="0"/>
        <v>2673</v>
      </c>
      <c r="E9" s="5">
        <v>31</v>
      </c>
      <c r="F9" s="6">
        <v>2642</v>
      </c>
      <c r="G9" s="5">
        <f t="shared" si="1"/>
        <v>21870</v>
      </c>
      <c r="H9" s="5">
        <v>98</v>
      </c>
      <c r="I9" s="6">
        <v>21772</v>
      </c>
      <c r="J9" s="7">
        <f t="shared" si="2"/>
        <v>-87.777777777777771</v>
      </c>
      <c r="K9" s="7">
        <f t="shared" si="2"/>
        <v>-68.367346938775512</v>
      </c>
      <c r="L9" s="7">
        <f t="shared" si="2"/>
        <v>-87.865147896380662</v>
      </c>
      <c r="M9" s="8" t="s">
        <v>60</v>
      </c>
    </row>
    <row r="10" spans="1:13" s="8" customFormat="1" ht="15" customHeight="1" x14ac:dyDescent="0.3">
      <c r="A10" s="20"/>
      <c r="B10" s="19" t="s">
        <v>12</v>
      </c>
      <c r="C10" s="9" t="s">
        <v>30</v>
      </c>
      <c r="D10" s="5">
        <f>E10+F10</f>
        <v>72261</v>
      </c>
      <c r="E10" s="5">
        <v>180</v>
      </c>
      <c r="F10" s="6">
        <v>72081</v>
      </c>
      <c r="G10" s="5">
        <f t="shared" si="1"/>
        <v>464303</v>
      </c>
      <c r="H10" s="5">
        <v>764</v>
      </c>
      <c r="I10" s="6">
        <v>463539</v>
      </c>
      <c r="J10" s="7">
        <f t="shared" si="2"/>
        <v>-84.436671742375125</v>
      </c>
      <c r="K10" s="7">
        <f t="shared" si="2"/>
        <v>-76.439790575916234</v>
      </c>
      <c r="L10" s="7">
        <f t="shared" si="2"/>
        <v>-84.449852116003186</v>
      </c>
      <c r="M10" s="8" t="s">
        <v>60</v>
      </c>
    </row>
    <row r="11" spans="1:13" s="8" customFormat="1" ht="15" customHeight="1" x14ac:dyDescent="0.3">
      <c r="A11" s="20"/>
      <c r="B11" s="20"/>
      <c r="C11" s="10" t="s">
        <v>31</v>
      </c>
      <c r="D11" s="5">
        <f t="shared" si="0"/>
        <v>49692</v>
      </c>
      <c r="E11" s="5">
        <v>80</v>
      </c>
      <c r="F11" s="6">
        <v>49612</v>
      </c>
      <c r="G11" s="5">
        <f t="shared" si="1"/>
        <v>387266</v>
      </c>
      <c r="H11" s="5">
        <v>328</v>
      </c>
      <c r="I11" s="6">
        <v>386938</v>
      </c>
      <c r="J11" s="7">
        <f t="shared" si="2"/>
        <v>-87.168509499930281</v>
      </c>
      <c r="K11" s="7">
        <f t="shared" si="2"/>
        <v>-75.609756097560975</v>
      </c>
      <c r="L11" s="7">
        <f t="shared" si="2"/>
        <v>-87.17830763584864</v>
      </c>
      <c r="M11" s="8" t="s">
        <v>60</v>
      </c>
    </row>
    <row r="12" spans="1:13" s="8" customFormat="1" ht="15" customHeight="1" x14ac:dyDescent="0.3">
      <c r="A12" s="20"/>
      <c r="B12" s="20"/>
      <c r="C12" s="10" t="s">
        <v>32</v>
      </c>
      <c r="D12" s="5">
        <f t="shared" si="0"/>
        <v>53109</v>
      </c>
      <c r="E12" s="5">
        <v>130</v>
      </c>
      <c r="F12" s="6">
        <v>52979</v>
      </c>
      <c r="G12" s="5">
        <f t="shared" si="1"/>
        <v>205153</v>
      </c>
      <c r="H12" s="5">
        <v>435</v>
      </c>
      <c r="I12" s="6">
        <v>204718</v>
      </c>
      <c r="J12" s="7">
        <f t="shared" si="2"/>
        <v>-74.112491652571492</v>
      </c>
      <c r="K12" s="7">
        <f t="shared" si="2"/>
        <v>-70.114942528735625</v>
      </c>
      <c r="L12" s="7">
        <f t="shared" si="2"/>
        <v>-74.120985941636789</v>
      </c>
      <c r="M12" s="8" t="s">
        <v>60</v>
      </c>
    </row>
    <row r="13" spans="1:13" s="8" customFormat="1" ht="15" customHeight="1" x14ac:dyDescent="0.3">
      <c r="A13" s="20"/>
      <c r="B13" s="20"/>
      <c r="C13" s="10" t="s">
        <v>33</v>
      </c>
      <c r="D13" s="5">
        <f t="shared" si="0"/>
        <v>74438</v>
      </c>
      <c r="E13" s="5">
        <v>394</v>
      </c>
      <c r="F13" s="6">
        <v>74044</v>
      </c>
      <c r="G13" s="5">
        <f t="shared" si="1"/>
        <v>454575</v>
      </c>
      <c r="H13" s="5">
        <v>2337</v>
      </c>
      <c r="I13" s="6">
        <v>452238</v>
      </c>
      <c r="J13" s="7">
        <f t="shared" si="2"/>
        <v>-83.624704394214376</v>
      </c>
      <c r="K13" s="7">
        <f t="shared" si="2"/>
        <v>-83.140778776208819</v>
      </c>
      <c r="L13" s="7">
        <f t="shared" si="2"/>
        <v>-83.627205144193979</v>
      </c>
      <c r="M13" s="8" t="s">
        <v>60</v>
      </c>
    </row>
    <row r="14" spans="1:13" s="8" customFormat="1" ht="15" customHeight="1" x14ac:dyDescent="0.3">
      <c r="A14" s="20"/>
      <c r="B14" s="20"/>
      <c r="C14" s="10" t="s">
        <v>34</v>
      </c>
      <c r="D14" s="5">
        <f t="shared" si="0"/>
        <v>61657</v>
      </c>
      <c r="E14" s="5">
        <v>69</v>
      </c>
      <c r="F14" s="6">
        <v>61588</v>
      </c>
      <c r="G14" s="5">
        <f t="shared" si="1"/>
        <v>361017</v>
      </c>
      <c r="H14" s="5">
        <v>368</v>
      </c>
      <c r="I14" s="6">
        <v>360649</v>
      </c>
      <c r="J14" s="7">
        <f t="shared" si="2"/>
        <v>-82.921302874933872</v>
      </c>
      <c r="K14" s="7">
        <f t="shared" si="2"/>
        <v>-81.25</v>
      </c>
      <c r="L14" s="7">
        <f t="shared" si="2"/>
        <v>-82.923008243472182</v>
      </c>
      <c r="M14" s="8" t="s">
        <v>60</v>
      </c>
    </row>
    <row r="15" spans="1:13" s="8" customFormat="1" ht="15" customHeight="1" x14ac:dyDescent="0.3">
      <c r="A15" s="20"/>
      <c r="B15" s="20"/>
      <c r="C15" s="10" t="s">
        <v>35</v>
      </c>
      <c r="D15" s="5">
        <f t="shared" si="0"/>
        <v>103916</v>
      </c>
      <c r="E15" s="5">
        <v>787</v>
      </c>
      <c r="F15" s="6">
        <v>103129</v>
      </c>
      <c r="G15" s="5">
        <f t="shared" si="1"/>
        <v>375607</v>
      </c>
      <c r="H15" s="5">
        <v>2759</v>
      </c>
      <c r="I15" s="6">
        <v>372848</v>
      </c>
      <c r="J15" s="7">
        <f t="shared" si="2"/>
        <v>-72.333848943177316</v>
      </c>
      <c r="K15" s="7">
        <f t="shared" si="2"/>
        <v>-71.475172163827466</v>
      </c>
      <c r="L15" s="7">
        <f t="shared" si="2"/>
        <v>-72.340202978157322</v>
      </c>
      <c r="M15" s="8" t="s">
        <v>60</v>
      </c>
    </row>
    <row r="16" spans="1:13" s="8" customFormat="1" ht="15" customHeight="1" x14ac:dyDescent="0.3">
      <c r="A16" s="20"/>
      <c r="B16" s="20"/>
      <c r="C16" s="10" t="s">
        <v>36</v>
      </c>
      <c r="D16" s="5">
        <f t="shared" ref="D16:I16" si="3">D17-D10-D11-D12-D13-D14-D15</f>
        <v>5157</v>
      </c>
      <c r="E16" s="5">
        <f t="shared" si="3"/>
        <v>65</v>
      </c>
      <c r="F16" s="5">
        <f t="shared" si="3"/>
        <v>5092</v>
      </c>
      <c r="G16" s="5">
        <f t="shared" si="3"/>
        <v>32843</v>
      </c>
      <c r="H16" s="5">
        <f t="shared" si="3"/>
        <v>304</v>
      </c>
      <c r="I16" s="5">
        <f t="shared" si="3"/>
        <v>32539</v>
      </c>
      <c r="J16" s="7">
        <f t="shared" si="2"/>
        <v>-84.298023932040309</v>
      </c>
      <c r="K16" s="7">
        <f t="shared" si="2"/>
        <v>-78.618421052631575</v>
      </c>
      <c r="L16" s="7">
        <f t="shared" si="2"/>
        <v>-84.351086388641335</v>
      </c>
      <c r="M16" s="8" t="s">
        <v>60</v>
      </c>
    </row>
    <row r="17" spans="1:13" s="8" customFormat="1" ht="15" customHeight="1" x14ac:dyDescent="0.3">
      <c r="A17" s="20"/>
      <c r="B17" s="21"/>
      <c r="C17" s="10" t="s">
        <v>13</v>
      </c>
      <c r="D17" s="5">
        <f t="shared" si="0"/>
        <v>420230</v>
      </c>
      <c r="E17" s="5">
        <v>1705</v>
      </c>
      <c r="F17" s="6">
        <v>418525</v>
      </c>
      <c r="G17" s="5">
        <f t="shared" si="1"/>
        <v>2280764</v>
      </c>
      <c r="H17" s="5">
        <v>7295</v>
      </c>
      <c r="I17" s="6">
        <v>2273469</v>
      </c>
      <c r="J17" s="7">
        <f t="shared" si="2"/>
        <v>-81.575033629082185</v>
      </c>
      <c r="K17" s="7">
        <f t="shared" si="2"/>
        <v>-76.627827278958193</v>
      </c>
      <c r="L17" s="7">
        <f t="shared" si="2"/>
        <v>-81.590907991267969</v>
      </c>
      <c r="M17" s="8" t="s">
        <v>60</v>
      </c>
    </row>
    <row r="18" spans="1:13" s="8" customFormat="1" ht="15" customHeight="1" x14ac:dyDescent="0.3">
      <c r="A18" s="20"/>
      <c r="B18" s="18" t="s">
        <v>14</v>
      </c>
      <c r="C18" s="17"/>
      <c r="D18" s="5">
        <f t="shared" ref="D18:I18" si="4">D19-D4-D5-D6-D7-D8-D9-D17</f>
        <v>1934</v>
      </c>
      <c r="E18" s="5">
        <f t="shared" si="4"/>
        <v>7</v>
      </c>
      <c r="F18" s="5">
        <f t="shared" si="4"/>
        <v>1927</v>
      </c>
      <c r="G18" s="5">
        <f t="shared" si="4"/>
        <v>19289</v>
      </c>
      <c r="H18" s="5">
        <f t="shared" si="4"/>
        <v>81</v>
      </c>
      <c r="I18" s="5">
        <f t="shared" si="4"/>
        <v>19208</v>
      </c>
      <c r="J18" s="7">
        <f t="shared" si="2"/>
        <v>-89.973560060137899</v>
      </c>
      <c r="K18" s="7">
        <f t="shared" si="2"/>
        <v>-91.358024691358025</v>
      </c>
      <c r="L18" s="7">
        <f t="shared" si="2"/>
        <v>-89.967721782590587</v>
      </c>
      <c r="M18" s="8" t="s">
        <v>60</v>
      </c>
    </row>
    <row r="19" spans="1:13" s="8" customFormat="1" ht="15" customHeight="1" x14ac:dyDescent="0.3">
      <c r="A19" s="21"/>
      <c r="B19" s="18" t="s">
        <v>15</v>
      </c>
      <c r="C19" s="17"/>
      <c r="D19" s="5">
        <f t="shared" si="0"/>
        <v>1165411</v>
      </c>
      <c r="E19" s="5">
        <v>275762</v>
      </c>
      <c r="F19" s="6">
        <v>889649</v>
      </c>
      <c r="G19" s="5">
        <f t="shared" si="1"/>
        <v>9556453</v>
      </c>
      <c r="H19" s="5">
        <v>4053123</v>
      </c>
      <c r="I19" s="6">
        <v>5503330</v>
      </c>
      <c r="J19" s="7">
        <f t="shared" si="2"/>
        <v>-87.804983711006585</v>
      </c>
      <c r="K19" s="7">
        <f t="shared" si="2"/>
        <v>-93.196308130791977</v>
      </c>
      <c r="L19" s="7">
        <f t="shared" si="2"/>
        <v>-83.83435120190866</v>
      </c>
      <c r="M19" s="8" t="s">
        <v>60</v>
      </c>
    </row>
    <row r="20" spans="1:13" s="8" customFormat="1" ht="15" customHeight="1" x14ac:dyDescent="0.3">
      <c r="A20" s="19" t="s">
        <v>16</v>
      </c>
      <c r="B20" s="18" t="s">
        <v>37</v>
      </c>
      <c r="C20" s="17"/>
      <c r="D20" s="5">
        <f t="shared" si="0"/>
        <v>18703</v>
      </c>
      <c r="E20" s="5">
        <v>184</v>
      </c>
      <c r="F20" s="6">
        <v>18519</v>
      </c>
      <c r="G20" s="5">
        <f t="shared" si="1"/>
        <v>122186</v>
      </c>
      <c r="H20" s="5">
        <v>345</v>
      </c>
      <c r="I20" s="6">
        <v>121841</v>
      </c>
      <c r="J20" s="7">
        <f t="shared" si="2"/>
        <v>-84.693009019036552</v>
      </c>
      <c r="K20" s="7">
        <f t="shared" si="2"/>
        <v>-46.666666666666664</v>
      </c>
      <c r="L20" s="7">
        <f t="shared" si="2"/>
        <v>-84.800682857166308</v>
      </c>
      <c r="M20" s="8" t="s">
        <v>60</v>
      </c>
    </row>
    <row r="21" spans="1:13" s="8" customFormat="1" ht="15" customHeight="1" x14ac:dyDescent="0.3">
      <c r="A21" s="20"/>
      <c r="B21" s="18" t="s">
        <v>38</v>
      </c>
      <c r="C21" s="17"/>
      <c r="D21" s="5">
        <f t="shared" si="0"/>
        <v>81566</v>
      </c>
      <c r="E21" s="5">
        <v>2332</v>
      </c>
      <c r="F21" s="6">
        <v>79234</v>
      </c>
      <c r="G21" s="5">
        <f t="shared" si="1"/>
        <v>539604</v>
      </c>
      <c r="H21" s="5">
        <v>3824</v>
      </c>
      <c r="I21" s="6">
        <v>535780</v>
      </c>
      <c r="J21" s="7">
        <f t="shared" si="2"/>
        <v>-84.884100191992644</v>
      </c>
      <c r="K21" s="7">
        <f t="shared" si="2"/>
        <v>-39.016736401673633</v>
      </c>
      <c r="L21" s="7">
        <f t="shared" si="2"/>
        <v>-85.211467393333081</v>
      </c>
      <c r="M21" s="8" t="s">
        <v>60</v>
      </c>
    </row>
    <row r="22" spans="1:13" s="8" customFormat="1" ht="15" customHeight="1" x14ac:dyDescent="0.3">
      <c r="A22" s="20"/>
      <c r="B22" s="18" t="s">
        <v>39</v>
      </c>
      <c r="C22" s="17"/>
      <c r="D22" s="5">
        <f t="shared" si="0"/>
        <v>591</v>
      </c>
      <c r="E22" s="5">
        <v>4</v>
      </c>
      <c r="F22" s="6">
        <v>587</v>
      </c>
      <c r="G22" s="5">
        <f t="shared" si="1"/>
        <v>3571</v>
      </c>
      <c r="H22" s="5">
        <v>18</v>
      </c>
      <c r="I22" s="6">
        <v>3553</v>
      </c>
      <c r="J22" s="7">
        <f t="shared" si="2"/>
        <v>-83.450014001680188</v>
      </c>
      <c r="K22" s="7">
        <f t="shared" si="2"/>
        <v>-77.777777777777786</v>
      </c>
      <c r="L22" s="7">
        <f t="shared" si="2"/>
        <v>-83.478750351815364</v>
      </c>
      <c r="M22" s="8" t="s">
        <v>60</v>
      </c>
    </row>
    <row r="23" spans="1:13" s="8" customFormat="1" ht="15" customHeight="1" x14ac:dyDescent="0.3">
      <c r="A23" s="20"/>
      <c r="B23" s="18" t="s">
        <v>40</v>
      </c>
      <c r="C23" s="17"/>
      <c r="D23" s="5">
        <f t="shared" si="0"/>
        <v>789</v>
      </c>
      <c r="E23" s="5">
        <v>67</v>
      </c>
      <c r="F23" s="6">
        <v>722</v>
      </c>
      <c r="G23" s="5">
        <f t="shared" si="1"/>
        <v>4897</v>
      </c>
      <c r="H23" s="5">
        <v>257</v>
      </c>
      <c r="I23" s="6">
        <v>4640</v>
      </c>
      <c r="J23" s="7">
        <f t="shared" si="2"/>
        <v>-83.888094751888914</v>
      </c>
      <c r="K23" s="7">
        <f t="shared" si="2"/>
        <v>-73.929961089494171</v>
      </c>
      <c r="L23" s="7">
        <f t="shared" si="2"/>
        <v>-84.439655172413794</v>
      </c>
      <c r="M23" s="8" t="s">
        <v>60</v>
      </c>
    </row>
    <row r="24" spans="1:13" s="8" customFormat="1" ht="15" customHeight="1" x14ac:dyDescent="0.3">
      <c r="A24" s="20"/>
      <c r="B24" s="18" t="s">
        <v>41</v>
      </c>
      <c r="C24" s="17"/>
      <c r="D24" s="5">
        <f t="shared" si="0"/>
        <v>266</v>
      </c>
      <c r="E24" s="5">
        <v>51</v>
      </c>
      <c r="F24" s="6">
        <v>215</v>
      </c>
      <c r="G24" s="5">
        <f t="shared" si="1"/>
        <v>1099</v>
      </c>
      <c r="H24" s="5">
        <v>117</v>
      </c>
      <c r="I24" s="6">
        <v>982</v>
      </c>
      <c r="J24" s="7">
        <f t="shared" si="2"/>
        <v>-75.796178343949052</v>
      </c>
      <c r="K24" s="7">
        <f t="shared" si="2"/>
        <v>-56.410256410256409</v>
      </c>
      <c r="L24" s="7">
        <f t="shared" si="2"/>
        <v>-78.105906313645619</v>
      </c>
      <c r="M24" s="8" t="s">
        <v>60</v>
      </c>
    </row>
    <row r="25" spans="1:13" s="8" customFormat="1" ht="15" customHeight="1" x14ac:dyDescent="0.3">
      <c r="A25" s="20"/>
      <c r="B25" s="18" t="s">
        <v>17</v>
      </c>
      <c r="C25" s="17"/>
      <c r="D25" s="5">
        <f t="shared" ref="D25:I25" si="5">D26-D20-D21-D22-D23-D24</f>
        <v>2652</v>
      </c>
      <c r="E25" s="5">
        <f t="shared" si="5"/>
        <v>55</v>
      </c>
      <c r="F25" s="5">
        <f t="shared" si="5"/>
        <v>2597</v>
      </c>
      <c r="G25" s="5">
        <f t="shared" si="5"/>
        <v>12848</v>
      </c>
      <c r="H25" s="5">
        <f t="shared" si="5"/>
        <v>207</v>
      </c>
      <c r="I25" s="5">
        <f t="shared" si="5"/>
        <v>12641</v>
      </c>
      <c r="J25" s="7">
        <f t="shared" si="2"/>
        <v>-79.358655043586552</v>
      </c>
      <c r="K25" s="7">
        <f t="shared" si="2"/>
        <v>-73.429951690821255</v>
      </c>
      <c r="L25" s="7">
        <f t="shared" si="2"/>
        <v>-79.455739261134411</v>
      </c>
      <c r="M25" s="8" t="s">
        <v>60</v>
      </c>
    </row>
    <row r="26" spans="1:13" s="8" customFormat="1" ht="15" customHeight="1" x14ac:dyDescent="0.3">
      <c r="A26" s="21"/>
      <c r="B26" s="18" t="s">
        <v>18</v>
      </c>
      <c r="C26" s="17"/>
      <c r="D26" s="5">
        <f t="shared" si="0"/>
        <v>104567</v>
      </c>
      <c r="E26" s="5">
        <v>2693</v>
      </c>
      <c r="F26" s="6">
        <v>101874</v>
      </c>
      <c r="G26" s="5">
        <f t="shared" si="1"/>
        <v>684205</v>
      </c>
      <c r="H26" s="5">
        <v>4768</v>
      </c>
      <c r="I26" s="6">
        <v>679437</v>
      </c>
      <c r="J26" s="7">
        <f t="shared" si="2"/>
        <v>-84.717007329674587</v>
      </c>
      <c r="K26" s="7">
        <f t="shared" si="2"/>
        <v>-43.519295302013425</v>
      </c>
      <c r="L26" s="7">
        <f t="shared" si="2"/>
        <v>-85.006115357273742</v>
      </c>
      <c r="M26" s="8" t="s">
        <v>60</v>
      </c>
    </row>
    <row r="27" spans="1:13" s="8" customFormat="1" ht="15" customHeight="1" x14ac:dyDescent="0.3">
      <c r="A27" s="19" t="s">
        <v>19</v>
      </c>
      <c r="B27" s="18" t="s">
        <v>42</v>
      </c>
      <c r="C27" s="17"/>
      <c r="D27" s="5">
        <f t="shared" si="0"/>
        <v>1563</v>
      </c>
      <c r="E27" s="5">
        <v>7</v>
      </c>
      <c r="F27" s="6">
        <v>1556</v>
      </c>
      <c r="G27" s="5">
        <f t="shared" si="1"/>
        <v>8207</v>
      </c>
      <c r="H27" s="5">
        <v>12</v>
      </c>
      <c r="I27" s="6">
        <v>8195</v>
      </c>
      <c r="J27" s="7">
        <f t="shared" si="2"/>
        <v>-80.955282076276347</v>
      </c>
      <c r="K27" s="7">
        <f t="shared" si="2"/>
        <v>-41.666666666666664</v>
      </c>
      <c r="L27" s="7">
        <f t="shared" si="2"/>
        <v>-81.012812690665044</v>
      </c>
      <c r="M27" s="8" t="s">
        <v>60</v>
      </c>
    </row>
    <row r="28" spans="1:13" s="8" customFormat="1" ht="15" customHeight="1" x14ac:dyDescent="0.3">
      <c r="A28" s="20"/>
      <c r="B28" s="18" t="s">
        <v>43</v>
      </c>
      <c r="C28" s="17"/>
      <c r="D28" s="5">
        <f t="shared" si="0"/>
        <v>8871</v>
      </c>
      <c r="E28" s="5">
        <v>53</v>
      </c>
      <c r="F28" s="6">
        <v>8818</v>
      </c>
      <c r="G28" s="5">
        <f t="shared" si="1"/>
        <v>52629</v>
      </c>
      <c r="H28" s="5">
        <v>92</v>
      </c>
      <c r="I28" s="6">
        <v>52537</v>
      </c>
      <c r="J28" s="7">
        <f t="shared" si="2"/>
        <v>-83.1442740694294</v>
      </c>
      <c r="K28" s="7">
        <f t="shared" si="2"/>
        <v>-42.391304347826086</v>
      </c>
      <c r="L28" s="7">
        <f t="shared" si="2"/>
        <v>-83.215638502388785</v>
      </c>
      <c r="M28" s="8" t="s">
        <v>60</v>
      </c>
    </row>
    <row r="29" spans="1:13" s="8" customFormat="1" ht="15" customHeight="1" x14ac:dyDescent="0.3">
      <c r="A29" s="20"/>
      <c r="B29" s="18" t="s">
        <v>44</v>
      </c>
      <c r="C29" s="17"/>
      <c r="D29" s="5">
        <f t="shared" si="0"/>
        <v>9213</v>
      </c>
      <c r="E29" s="5">
        <v>55</v>
      </c>
      <c r="F29" s="6">
        <v>9158</v>
      </c>
      <c r="G29" s="5">
        <f t="shared" si="1"/>
        <v>67081</v>
      </c>
      <c r="H29" s="5">
        <v>97</v>
      </c>
      <c r="I29" s="6">
        <v>66984</v>
      </c>
      <c r="J29" s="7">
        <f t="shared" si="2"/>
        <v>-86.26585769442913</v>
      </c>
      <c r="K29" s="7">
        <f t="shared" si="2"/>
        <v>-43.298969072164951</v>
      </c>
      <c r="L29" s="7">
        <f t="shared" si="2"/>
        <v>-86.328078347067958</v>
      </c>
      <c r="M29" s="8" t="s">
        <v>60</v>
      </c>
    </row>
    <row r="30" spans="1:13" s="8" customFormat="1" ht="15" customHeight="1" x14ac:dyDescent="0.3">
      <c r="A30" s="20"/>
      <c r="B30" s="18" t="s">
        <v>45</v>
      </c>
      <c r="C30" s="17"/>
      <c r="D30" s="5">
        <f t="shared" si="0"/>
        <v>2242</v>
      </c>
      <c r="E30" s="5">
        <v>11</v>
      </c>
      <c r="F30" s="6">
        <v>2231</v>
      </c>
      <c r="G30" s="5">
        <f t="shared" si="1"/>
        <v>18378</v>
      </c>
      <c r="H30" s="5">
        <v>12</v>
      </c>
      <c r="I30" s="6">
        <v>18366</v>
      </c>
      <c r="J30" s="7">
        <f t="shared" si="2"/>
        <v>-87.800631189465662</v>
      </c>
      <c r="K30" s="7">
        <f t="shared" si="2"/>
        <v>-8.3333333333333375</v>
      </c>
      <c r="L30" s="7">
        <f t="shared" si="2"/>
        <v>-87.852553631710776</v>
      </c>
      <c r="M30" s="8" t="s">
        <v>60</v>
      </c>
    </row>
    <row r="31" spans="1:13" s="8" customFormat="1" ht="15" customHeight="1" x14ac:dyDescent="0.3">
      <c r="A31" s="20"/>
      <c r="B31" s="18" t="s">
        <v>46</v>
      </c>
      <c r="C31" s="17"/>
      <c r="D31" s="5">
        <f t="shared" si="0"/>
        <v>5203</v>
      </c>
      <c r="E31" s="5">
        <v>7</v>
      </c>
      <c r="F31" s="6">
        <v>5196</v>
      </c>
      <c r="G31" s="5">
        <f t="shared" si="1"/>
        <v>25045</v>
      </c>
      <c r="H31" s="5">
        <v>19</v>
      </c>
      <c r="I31" s="6">
        <v>25026</v>
      </c>
      <c r="J31" s="7">
        <f t="shared" si="2"/>
        <v>-79.225394290277507</v>
      </c>
      <c r="K31" s="7">
        <f t="shared" si="2"/>
        <v>-63.157894736842103</v>
      </c>
      <c r="L31" s="7">
        <f t="shared" si="2"/>
        <v>-79.237592903380488</v>
      </c>
      <c r="M31" s="8" t="s">
        <v>60</v>
      </c>
    </row>
    <row r="32" spans="1:13" s="8" customFormat="1" ht="15" customHeight="1" x14ac:dyDescent="0.3">
      <c r="A32" s="20"/>
      <c r="B32" s="18" t="s">
        <v>47</v>
      </c>
      <c r="C32" s="17"/>
      <c r="D32" s="5">
        <f t="shared" si="0"/>
        <v>1471</v>
      </c>
      <c r="E32" s="5">
        <v>19</v>
      </c>
      <c r="F32" s="6">
        <v>1452</v>
      </c>
      <c r="G32" s="5">
        <f t="shared" si="1"/>
        <v>10988</v>
      </c>
      <c r="H32" s="5">
        <v>36</v>
      </c>
      <c r="I32" s="6">
        <v>10952</v>
      </c>
      <c r="J32" s="7">
        <f t="shared" si="2"/>
        <v>-86.612668365489625</v>
      </c>
      <c r="K32" s="7">
        <f t="shared" si="2"/>
        <v>-47.222222222222221</v>
      </c>
      <c r="L32" s="7">
        <f t="shared" si="2"/>
        <v>-86.742147552958357</v>
      </c>
      <c r="M32" s="8" t="s">
        <v>60</v>
      </c>
    </row>
    <row r="33" spans="1:13" s="8" customFormat="1" ht="15" customHeight="1" x14ac:dyDescent="0.3">
      <c r="A33" s="20"/>
      <c r="B33" s="18" t="s">
        <v>48</v>
      </c>
      <c r="C33" s="17"/>
      <c r="D33" s="5">
        <f t="shared" si="0"/>
        <v>2004</v>
      </c>
      <c r="E33" s="5">
        <v>12</v>
      </c>
      <c r="F33" s="6">
        <v>1992</v>
      </c>
      <c r="G33" s="5">
        <f t="shared" si="1"/>
        <v>12929</v>
      </c>
      <c r="H33" s="5">
        <v>44</v>
      </c>
      <c r="I33" s="6">
        <v>12885</v>
      </c>
      <c r="J33" s="7">
        <f t="shared" si="2"/>
        <v>-84.499961327248812</v>
      </c>
      <c r="K33" s="7">
        <f t="shared" si="2"/>
        <v>-72.727272727272734</v>
      </c>
      <c r="L33" s="7">
        <f t="shared" si="2"/>
        <v>-84.540162980209544</v>
      </c>
      <c r="M33" s="8" t="s">
        <v>60</v>
      </c>
    </row>
    <row r="34" spans="1:13" s="8" customFormat="1" ht="15" customHeight="1" x14ac:dyDescent="0.3">
      <c r="A34" s="20"/>
      <c r="B34" s="18" t="s">
        <v>49</v>
      </c>
      <c r="C34" s="17"/>
      <c r="D34" s="5">
        <f t="shared" si="0"/>
        <v>11675</v>
      </c>
      <c r="E34" s="5">
        <v>87</v>
      </c>
      <c r="F34" s="6">
        <v>11588</v>
      </c>
      <c r="G34" s="5">
        <f t="shared" si="1"/>
        <v>69829</v>
      </c>
      <c r="H34" s="5">
        <v>127</v>
      </c>
      <c r="I34" s="6">
        <v>69702</v>
      </c>
      <c r="J34" s="7">
        <f t="shared" si="2"/>
        <v>-83.280585430122159</v>
      </c>
      <c r="K34" s="7">
        <f t="shared" si="2"/>
        <v>-31.496062992125985</v>
      </c>
      <c r="L34" s="7">
        <f t="shared" si="2"/>
        <v>-83.374939026139856</v>
      </c>
      <c r="M34" s="8" t="s">
        <v>60</v>
      </c>
    </row>
    <row r="35" spans="1:13" s="8" customFormat="1" ht="15" customHeight="1" x14ac:dyDescent="0.3">
      <c r="A35" s="20"/>
      <c r="B35" s="18" t="s">
        <v>50</v>
      </c>
      <c r="C35" s="17"/>
      <c r="D35" s="5">
        <f t="shared" si="0"/>
        <v>1597</v>
      </c>
      <c r="E35" s="5">
        <v>4</v>
      </c>
      <c r="F35" s="6">
        <v>1593</v>
      </c>
      <c r="G35" s="5">
        <f t="shared" si="1"/>
        <v>8350</v>
      </c>
      <c r="H35" s="5">
        <v>10</v>
      </c>
      <c r="I35" s="6">
        <v>8340</v>
      </c>
      <c r="J35" s="7">
        <f t="shared" si="2"/>
        <v>-80.874251497005986</v>
      </c>
      <c r="K35" s="7">
        <f t="shared" si="2"/>
        <v>-60</v>
      </c>
      <c r="L35" s="7">
        <f t="shared" si="2"/>
        <v>-80.899280575539564</v>
      </c>
      <c r="M35" s="8" t="s">
        <v>60</v>
      </c>
    </row>
    <row r="36" spans="1:13" s="8" customFormat="1" ht="15" customHeight="1" x14ac:dyDescent="0.3">
      <c r="A36" s="20"/>
      <c r="B36" s="18" t="s">
        <v>51</v>
      </c>
      <c r="C36" s="17"/>
      <c r="D36" s="5">
        <f t="shared" si="0"/>
        <v>274</v>
      </c>
      <c r="E36" s="5">
        <v>0</v>
      </c>
      <c r="F36" s="6">
        <v>274</v>
      </c>
      <c r="G36" s="5">
        <f t="shared" si="1"/>
        <v>1843</v>
      </c>
      <c r="H36" s="5">
        <v>0</v>
      </c>
      <c r="I36" s="6">
        <v>1843</v>
      </c>
      <c r="J36" s="7">
        <f t="shared" si="2"/>
        <v>-85.132935431361915</v>
      </c>
      <c r="K36" s="7" t="str">
        <f t="shared" si="2"/>
        <v>-</v>
      </c>
      <c r="L36" s="7">
        <f t="shared" si="2"/>
        <v>-85.132935431361915</v>
      </c>
      <c r="M36" s="8" t="s">
        <v>60</v>
      </c>
    </row>
    <row r="37" spans="1:13" s="8" customFormat="1" ht="15" customHeight="1" x14ac:dyDescent="0.3">
      <c r="A37" s="20"/>
      <c r="B37" s="18" t="s">
        <v>52</v>
      </c>
      <c r="C37" s="17"/>
      <c r="D37" s="5">
        <f t="shared" si="0"/>
        <v>1474</v>
      </c>
      <c r="E37" s="5">
        <v>10</v>
      </c>
      <c r="F37" s="6">
        <v>1464</v>
      </c>
      <c r="G37" s="5">
        <f t="shared" si="1"/>
        <v>8448</v>
      </c>
      <c r="H37" s="5">
        <v>25</v>
      </c>
      <c r="I37" s="6">
        <v>8423</v>
      </c>
      <c r="J37" s="7">
        <f t="shared" si="2"/>
        <v>-82.552083333333343</v>
      </c>
      <c r="K37" s="7">
        <f t="shared" si="2"/>
        <v>-60</v>
      </c>
      <c r="L37" s="7">
        <f t="shared" si="2"/>
        <v>-82.619019351774909</v>
      </c>
      <c r="M37" s="8" t="s">
        <v>60</v>
      </c>
    </row>
    <row r="38" spans="1:13" s="8" customFormat="1" ht="15" customHeight="1" x14ac:dyDescent="0.3">
      <c r="A38" s="20"/>
      <c r="B38" s="18" t="s">
        <v>53</v>
      </c>
      <c r="C38" s="17"/>
      <c r="D38" s="5">
        <f t="shared" si="0"/>
        <v>2865</v>
      </c>
      <c r="E38" s="5">
        <v>3</v>
      </c>
      <c r="F38" s="6">
        <v>2862</v>
      </c>
      <c r="G38" s="5">
        <f t="shared" si="1"/>
        <v>16254</v>
      </c>
      <c r="H38" s="5">
        <v>6</v>
      </c>
      <c r="I38" s="6">
        <v>16248</v>
      </c>
      <c r="J38" s="7">
        <f t="shared" si="2"/>
        <v>-82.373569582871909</v>
      </c>
      <c r="K38" s="7">
        <f t="shared" si="2"/>
        <v>-50</v>
      </c>
      <c r="L38" s="7">
        <f t="shared" si="2"/>
        <v>-82.385524372230435</v>
      </c>
      <c r="M38" s="8" t="s">
        <v>60</v>
      </c>
    </row>
    <row r="39" spans="1:13" s="8" customFormat="1" ht="15" customHeight="1" x14ac:dyDescent="0.3">
      <c r="A39" s="20"/>
      <c r="B39" s="18" t="s">
        <v>20</v>
      </c>
      <c r="C39" s="17"/>
      <c r="D39" s="5">
        <f t="shared" ref="D39:I39" si="6">D40-D27-D28-D29-D30-D31-D32-D33-D34-D35-D36-D37-D38</f>
        <v>10062</v>
      </c>
      <c r="E39" s="5">
        <f t="shared" si="6"/>
        <v>12</v>
      </c>
      <c r="F39" s="5">
        <f t="shared" si="6"/>
        <v>10050</v>
      </c>
      <c r="G39" s="5">
        <f t="shared" si="6"/>
        <v>52879</v>
      </c>
      <c r="H39" s="5">
        <f t="shared" si="6"/>
        <v>24</v>
      </c>
      <c r="I39" s="5">
        <f t="shared" si="6"/>
        <v>52855</v>
      </c>
      <c r="J39" s="7">
        <f t="shared" si="2"/>
        <v>-80.971652262712993</v>
      </c>
      <c r="K39" s="7">
        <f t="shared" si="2"/>
        <v>-50</v>
      </c>
      <c r="L39" s="7">
        <f t="shared" si="2"/>
        <v>-80.985715637120421</v>
      </c>
      <c r="M39" s="8" t="s">
        <v>60</v>
      </c>
    </row>
    <row r="40" spans="1:13" s="8" customFormat="1" ht="15" customHeight="1" x14ac:dyDescent="0.3">
      <c r="A40" s="21"/>
      <c r="B40" s="18" t="s">
        <v>21</v>
      </c>
      <c r="C40" s="17"/>
      <c r="D40" s="5">
        <f t="shared" si="0"/>
        <v>58514</v>
      </c>
      <c r="E40" s="5">
        <v>280</v>
      </c>
      <c r="F40" s="6">
        <v>58234</v>
      </c>
      <c r="G40" s="5">
        <f t="shared" si="1"/>
        <v>352860</v>
      </c>
      <c r="H40" s="5">
        <v>504</v>
      </c>
      <c r="I40" s="6">
        <v>352356</v>
      </c>
      <c r="J40" s="7">
        <f t="shared" si="2"/>
        <v>-83.417219293770899</v>
      </c>
      <c r="K40" s="7">
        <f t="shared" si="2"/>
        <v>-44.444444444444443</v>
      </c>
      <c r="L40" s="7">
        <f t="shared" si="2"/>
        <v>-83.472964842375319</v>
      </c>
      <c r="M40" s="8" t="s">
        <v>60</v>
      </c>
    </row>
    <row r="41" spans="1:13" s="8" customFormat="1" ht="15" customHeight="1" x14ac:dyDescent="0.3">
      <c r="A41" s="19" t="s">
        <v>22</v>
      </c>
      <c r="B41" s="18" t="s">
        <v>54</v>
      </c>
      <c r="C41" s="17"/>
      <c r="D41" s="5">
        <f t="shared" si="0"/>
        <v>18838</v>
      </c>
      <c r="E41" s="5">
        <v>99</v>
      </c>
      <c r="F41" s="6">
        <v>18739</v>
      </c>
      <c r="G41" s="5">
        <f t="shared" si="1"/>
        <v>94567</v>
      </c>
      <c r="H41" s="5">
        <v>254</v>
      </c>
      <c r="I41" s="6">
        <v>94313</v>
      </c>
      <c r="J41" s="7">
        <f t="shared" si="2"/>
        <v>-80.07973183034251</v>
      </c>
      <c r="K41" s="7">
        <f t="shared" si="2"/>
        <v>-61.023622047244096</v>
      </c>
      <c r="L41" s="7">
        <f t="shared" si="2"/>
        <v>-80.131052983151847</v>
      </c>
      <c r="M41" s="8" t="s">
        <v>60</v>
      </c>
    </row>
    <row r="42" spans="1:13" s="8" customFormat="1" ht="15" customHeight="1" x14ac:dyDescent="0.3">
      <c r="A42" s="20"/>
      <c r="B42" s="18" t="s">
        <v>55</v>
      </c>
      <c r="C42" s="17"/>
      <c r="D42" s="5">
        <f t="shared" si="0"/>
        <v>3076</v>
      </c>
      <c r="E42" s="5">
        <v>19</v>
      </c>
      <c r="F42" s="6">
        <v>3057</v>
      </c>
      <c r="G42" s="5">
        <f t="shared" si="1"/>
        <v>16655</v>
      </c>
      <c r="H42" s="5">
        <v>47</v>
      </c>
      <c r="I42" s="6">
        <v>16608</v>
      </c>
      <c r="J42" s="7">
        <f t="shared" si="2"/>
        <v>-81.531071750225152</v>
      </c>
      <c r="K42" s="7">
        <f t="shared" si="2"/>
        <v>-59.574468085106382</v>
      </c>
      <c r="L42" s="7">
        <f t="shared" si="2"/>
        <v>-81.593208092485554</v>
      </c>
      <c r="M42" s="8" t="s">
        <v>60</v>
      </c>
    </row>
    <row r="43" spans="1:13" s="8" customFormat="1" ht="15" customHeight="1" x14ac:dyDescent="0.3">
      <c r="A43" s="20"/>
      <c r="B43" s="18" t="s">
        <v>23</v>
      </c>
      <c r="C43" s="17"/>
      <c r="D43" s="5">
        <f t="shared" ref="D43:I43" si="7">D44-D41-D42</f>
        <v>576</v>
      </c>
      <c r="E43" s="5">
        <f t="shared" si="7"/>
        <v>21</v>
      </c>
      <c r="F43" s="5">
        <f t="shared" si="7"/>
        <v>555</v>
      </c>
      <c r="G43" s="5">
        <f t="shared" si="7"/>
        <v>2988</v>
      </c>
      <c r="H43" s="5">
        <f t="shared" si="7"/>
        <v>11</v>
      </c>
      <c r="I43" s="5">
        <f t="shared" si="7"/>
        <v>2977</v>
      </c>
      <c r="J43" s="7">
        <f t="shared" si="2"/>
        <v>-80.722891566265062</v>
      </c>
      <c r="K43" s="7">
        <f t="shared" si="2"/>
        <v>90.909090909090921</v>
      </c>
      <c r="L43" s="7">
        <f t="shared" si="2"/>
        <v>-81.357070876721522</v>
      </c>
      <c r="M43" s="8" t="s">
        <v>60</v>
      </c>
    </row>
    <row r="44" spans="1:13" s="8" customFormat="1" ht="15" customHeight="1" x14ac:dyDescent="0.3">
      <c r="A44" s="21"/>
      <c r="B44" s="18" t="s">
        <v>24</v>
      </c>
      <c r="C44" s="17"/>
      <c r="D44" s="5">
        <f t="shared" si="0"/>
        <v>22490</v>
      </c>
      <c r="E44" s="5">
        <v>139</v>
      </c>
      <c r="F44" s="6">
        <v>22351</v>
      </c>
      <c r="G44" s="5">
        <f t="shared" si="1"/>
        <v>114210</v>
      </c>
      <c r="H44" s="5">
        <v>312</v>
      </c>
      <c r="I44" s="6">
        <v>113898</v>
      </c>
      <c r="J44" s="7">
        <f t="shared" si="2"/>
        <v>-80.308204185272743</v>
      </c>
      <c r="K44" s="7">
        <f t="shared" si="2"/>
        <v>-55.448717948717949</v>
      </c>
      <c r="L44" s="7">
        <f t="shared" si="2"/>
        <v>-80.376301603188821</v>
      </c>
      <c r="M44" s="8" t="s">
        <v>60</v>
      </c>
    </row>
    <row r="45" spans="1:13" s="8" customFormat="1" ht="20.25" customHeight="1" x14ac:dyDescent="0.3">
      <c r="A45" s="19" t="s">
        <v>25</v>
      </c>
      <c r="B45" s="18" t="s">
        <v>56</v>
      </c>
      <c r="C45" s="17"/>
      <c r="D45" s="5">
        <f t="shared" si="0"/>
        <v>1215</v>
      </c>
      <c r="E45" s="5">
        <v>21</v>
      </c>
      <c r="F45" s="6">
        <v>1194</v>
      </c>
      <c r="G45" s="5">
        <f t="shared" si="1"/>
        <v>5252</v>
      </c>
      <c r="H45" s="5">
        <v>72</v>
      </c>
      <c r="I45" s="6">
        <v>5180</v>
      </c>
      <c r="J45" s="7">
        <f t="shared" si="2"/>
        <v>-76.865955826351879</v>
      </c>
      <c r="K45" s="7">
        <f t="shared" si="2"/>
        <v>-70.833333333333329</v>
      </c>
      <c r="L45" s="7">
        <f t="shared" si="2"/>
        <v>-76.949806949806955</v>
      </c>
      <c r="M45" s="8" t="s">
        <v>60</v>
      </c>
    </row>
    <row r="46" spans="1:13" s="8" customFormat="1" ht="17.25" customHeight="1" x14ac:dyDescent="0.3">
      <c r="A46" s="20"/>
      <c r="B46" s="18" t="s">
        <v>26</v>
      </c>
      <c r="C46" s="17"/>
      <c r="D46" s="5">
        <f t="shared" ref="D46:I46" si="8">D47-D45</f>
        <v>1169</v>
      </c>
      <c r="E46" s="5">
        <f t="shared" si="8"/>
        <v>10</v>
      </c>
      <c r="F46" s="5">
        <f t="shared" si="8"/>
        <v>1159</v>
      </c>
      <c r="G46" s="5">
        <f t="shared" si="8"/>
        <v>6084</v>
      </c>
      <c r="H46" s="5">
        <f t="shared" si="8"/>
        <v>44</v>
      </c>
      <c r="I46" s="5">
        <f t="shared" si="8"/>
        <v>6040</v>
      </c>
      <c r="J46" s="7">
        <f t="shared" si="2"/>
        <v>-80.785667324128866</v>
      </c>
      <c r="K46" s="7">
        <f t="shared" si="2"/>
        <v>-77.272727272727266</v>
      </c>
      <c r="L46" s="7">
        <f t="shared" si="2"/>
        <v>-80.811258278145687</v>
      </c>
      <c r="M46" s="8" t="s">
        <v>60</v>
      </c>
    </row>
    <row r="47" spans="1:13" s="8" customFormat="1" ht="19.5" customHeight="1" x14ac:dyDescent="0.3">
      <c r="A47" s="21"/>
      <c r="B47" s="22" t="s">
        <v>27</v>
      </c>
      <c r="C47" s="23"/>
      <c r="D47" s="5">
        <f t="shared" si="0"/>
        <v>2384</v>
      </c>
      <c r="E47" s="5">
        <v>31</v>
      </c>
      <c r="F47" s="6">
        <v>2353</v>
      </c>
      <c r="G47" s="5">
        <f t="shared" si="1"/>
        <v>11336</v>
      </c>
      <c r="H47" s="5">
        <v>116</v>
      </c>
      <c r="I47" s="6">
        <v>11220</v>
      </c>
      <c r="J47" s="7">
        <f t="shared" si="2"/>
        <v>-78.969654199011998</v>
      </c>
      <c r="K47" s="7">
        <f t="shared" si="2"/>
        <v>-73.275862068965523</v>
      </c>
      <c r="L47" s="7">
        <f t="shared" si="2"/>
        <v>-79.028520499108737</v>
      </c>
      <c r="M47" s="8" t="s">
        <v>60</v>
      </c>
    </row>
    <row r="48" spans="1:13" s="8" customFormat="1" ht="15" customHeight="1" x14ac:dyDescent="0.3">
      <c r="A48" s="11"/>
      <c r="B48" s="24" t="s">
        <v>28</v>
      </c>
      <c r="C48" s="23"/>
      <c r="D48" s="5">
        <f t="shared" si="0"/>
        <v>2483</v>
      </c>
      <c r="E48" s="5">
        <v>324</v>
      </c>
      <c r="F48" s="12">
        <v>2159</v>
      </c>
      <c r="G48" s="5">
        <f t="shared" si="1"/>
        <v>1840</v>
      </c>
      <c r="H48" s="13">
        <v>886</v>
      </c>
      <c r="I48" s="12">
        <v>954</v>
      </c>
      <c r="J48" s="14">
        <f t="shared" si="2"/>
        <v>34.945652173913032</v>
      </c>
      <c r="K48" s="14">
        <f t="shared" si="2"/>
        <v>-63.431151241534991</v>
      </c>
      <c r="L48" s="14">
        <f t="shared" si="2"/>
        <v>126.31027253668763</v>
      </c>
      <c r="M48" s="8" t="s">
        <v>60</v>
      </c>
    </row>
    <row r="49" spans="1:13" s="8" customFormat="1" ht="15" customHeight="1" x14ac:dyDescent="0.3">
      <c r="A49" s="15"/>
      <c r="B49" s="16" t="s">
        <v>29</v>
      </c>
      <c r="C49" s="17"/>
      <c r="D49" s="5">
        <f>D19+D26+D40+D44+D47+D48</f>
        <v>1355849</v>
      </c>
      <c r="E49" s="5">
        <f t="shared" ref="E49:I49" si="9">E19+E26+E40+E44+E47+E48</f>
        <v>279229</v>
      </c>
      <c r="F49" s="5">
        <f t="shared" si="9"/>
        <v>1076620</v>
      </c>
      <c r="G49" s="5">
        <f t="shared" si="9"/>
        <v>10720904</v>
      </c>
      <c r="H49" s="5">
        <f t="shared" si="9"/>
        <v>4059709</v>
      </c>
      <c r="I49" s="5">
        <f t="shared" si="9"/>
        <v>6661195</v>
      </c>
      <c r="J49" s="7">
        <f t="shared" si="2"/>
        <v>-87.3532213328279</v>
      </c>
      <c r="K49" s="7">
        <f t="shared" si="2"/>
        <v>-93.121945439931778</v>
      </c>
      <c r="L49" s="7">
        <f t="shared" si="2"/>
        <v>-83.837434574426965</v>
      </c>
      <c r="M49" s="8" t="s">
        <v>60</v>
      </c>
    </row>
    <row r="51" spans="1:13" x14ac:dyDescent="0.3">
      <c r="A51" s="29" t="s">
        <v>61</v>
      </c>
    </row>
    <row r="52" spans="1:13" x14ac:dyDescent="0.3">
      <c r="A52" s="29" t="s">
        <v>62</v>
      </c>
    </row>
  </sheetData>
  <mergeCells count="49"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1:L1"/>
    <mergeCell ref="A2:C3"/>
    <mergeCell ref="D2:F2"/>
    <mergeCell ref="G2:I2"/>
    <mergeCell ref="J2:L2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B33:C33"/>
    <mergeCell ref="B34:C34"/>
    <mergeCell ref="B35:C35"/>
    <mergeCell ref="B36:C36"/>
    <mergeCell ref="B37:C37"/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高樹梅</cp:lastModifiedBy>
  <cp:lastPrinted>2018-08-24T04:06:30Z</cp:lastPrinted>
  <dcterms:created xsi:type="dcterms:W3CDTF">2018-08-16T04:21:57Z</dcterms:created>
  <dcterms:modified xsi:type="dcterms:W3CDTF">2020-12-28T03:52:10Z</dcterms:modified>
</cp:coreProperties>
</file>