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侯佳妘交接電腦檔案 1091225下載持續更新\Desktop\給樹梅\公務統計相關\25日下午4點20分上傳(行政資訊網)\10911\"/>
    </mc:Choice>
  </mc:AlternateContent>
  <bookViews>
    <workbookView xWindow="0" yWindow="0" windowWidth="9984" windowHeight="5988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4" i="1"/>
  <c r="G4" i="1"/>
  <c r="D48" i="1"/>
  <c r="D45" i="1"/>
  <c r="D47" i="1"/>
  <c r="D46" i="1" s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G25" i="1"/>
  <c r="D18" i="1"/>
  <c r="D43" i="1"/>
  <c r="D16" i="1"/>
  <c r="J16" i="1" s="1"/>
  <c r="D39" i="1"/>
  <c r="D25" i="1"/>
  <c r="G18" i="1"/>
  <c r="G49" i="1"/>
  <c r="D49" i="1"/>
  <c r="E16" i="1"/>
  <c r="F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<sst xmlns="http://schemas.openxmlformats.org/spreadsheetml/2006/main" count="114" uniqueCount="63">
  <si>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</si>
  <si>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</si>
  <si>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</si>
  <si>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</si>
  <si>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</si>
  <si>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</si>
  <si>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</si>
  <si>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</si>
  <si>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</si>
  <si>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</si>
  <si>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</si>
  <si>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</si>
  <si>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</si>
  <si>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</si>
  <si>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</si>
  <si>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</si>
  <si>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</si>
  <si>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</si>
  <si>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</si>
  <si>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</si>
  <si>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</si>
  <si>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</si>
  <si>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</si>
  <si>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</si>
  <si>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</si>
  <si>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</si>
  <si>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</si>
  <si>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</si>
  <si>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</si>
  <si>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</si>
  <si>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</si>
  <si>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</si>
  <si>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</si>
  <si>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</si>
  <si>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</si>
  <si>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</si>
  <si>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</si>
  <si>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</si>
  <si>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</si>
  <si>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</si>
  <si>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</si>
  <si>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</si>
  <si>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</si>
  <si>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</si>
  <si>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</si>
  <si>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</si>
  <si>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</si>
  <si>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</si>
  <si>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</si>
  <si>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</si>
  <si>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</si>
  <si>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</si>
  <si>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</si>
  <si>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</si>
  <si>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</si>
  <si>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</si>
  <si>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</si>
  <si>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109年11月來臺旅客人次及成長率－按居住地分
Table 1-2 Visitor Arrivals by Residence,
November,2020</t>
  </si>
  <si>
    <t>109年11月 Nov.., 2020</t>
  </si>
  <si>
    <t>108年11月 Nov.., 2019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</si>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</sst>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3" topLeftCell="A40" activePane="bottomLeft" state="frozen"/>
      <selection pane="bottomLeft" activeCell="H57" sqref="H57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3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3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9" t="s">
        <v>5</v>
      </c>
      <c r="B4" s="18" t="s">
        <v>6</v>
      </c>
      <c r="C4" s="17"/>
      <c r="D4" s="5">
        <f>E4+F4</f>
        <v>823</v>
      </c>
      <c r="E4" s="5">
        <v>807</v>
      </c>
      <c r="F4" s="6">
        <v>16</v>
      </c>
      <c r="G4" s="5">
        <f>H4+I4</f>
        <v>141214</v>
      </c>
      <c r="H4" s="5">
        <v>131352</v>
      </c>
      <c r="I4" s="6">
        <v>9862</v>
      </c>
      <c r="J4" s="7">
        <f>IF(G4=0,"-",((D4/G4)-1)*100)</f>
        <v>-99.417196595238437</v>
      </c>
      <c r="K4" s="7">
        <f>IF(H4=0,"-",((E4/H4)-1)*100)</f>
        <v>-99.385620317924364</v>
      </c>
      <c r="L4" s="7">
        <f>IF(I4=0,"-",((F4/I4)-1)*100)</f>
        <v>-99.837761103224494</v>
      </c>
      <c r="M4" s="8" t="s">
        <v>60</v>
      </c>
    </row>
    <row r="5" spans="1:13" s="8" customFormat="1" ht="15" customHeight="1" x14ac:dyDescent="0.3">
      <c r="A5" s="20"/>
      <c r="B5" s="18" t="s">
        <v>7</v>
      </c>
      <c r="C5" s="17"/>
      <c r="D5" s="5">
        <f t="shared" ref="D5:D48" si="0">E5+F5</f>
        <v>1201</v>
      </c>
      <c r="E5" s="5">
        <v>1199</v>
      </c>
      <c r="F5" s="6">
        <v>2</v>
      </c>
      <c r="G5" s="5">
        <f t="shared" ref="G5:G48" si="1">H5+I5</f>
        <v>96933</v>
      </c>
      <c r="H5" s="5">
        <v>94720</v>
      </c>
      <c r="I5" s="6">
        <v>2213</v>
      </c>
      <c r="J5" s="7">
        <f t="shared" ref="J5:L49" si="2">IF(G5=0,"-",((D5/G5)-1)*100)</f>
        <v>-98.760999865886745</v>
      </c>
      <c r="K5" s="7">
        <f t="shared" si="2"/>
        <v>-98.734163851351354</v>
      </c>
      <c r="L5" s="7">
        <f t="shared" si="2"/>
        <v>-99.909624943515581</v>
      </c>
      <c r="M5" s="8" t="s">
        <v>60</v>
      </c>
    </row>
    <row r="6" spans="1:13" s="8" customFormat="1" ht="15" customHeight="1" x14ac:dyDescent="0.3">
      <c r="A6" s="20"/>
      <c r="B6" s="18" t="s">
        <v>8</v>
      </c>
      <c r="C6" s="17"/>
      <c r="D6" s="5">
        <f t="shared" si="0"/>
        <v>1136</v>
      </c>
      <c r="E6" s="5">
        <v>23</v>
      </c>
      <c r="F6" s="6">
        <v>1113</v>
      </c>
      <c r="G6" s="5">
        <f t="shared" si="1"/>
        <v>216968</v>
      </c>
      <c r="H6" s="5">
        <v>127</v>
      </c>
      <c r="I6" s="6">
        <v>216841</v>
      </c>
      <c r="J6" s="7">
        <f t="shared" si="2"/>
        <v>-99.47642048597028</v>
      </c>
      <c r="K6" s="7">
        <f t="shared" si="2"/>
        <v>-81.889763779527556</v>
      </c>
      <c r="L6" s="7">
        <f t="shared" si="2"/>
        <v>-99.486720684741357</v>
      </c>
      <c r="M6" s="8" t="s">
        <v>60</v>
      </c>
    </row>
    <row r="7" spans="1:13" s="8" customFormat="1" ht="15" customHeight="1" x14ac:dyDescent="0.3">
      <c r="A7" s="20"/>
      <c r="B7" s="18" t="s">
        <v>9</v>
      </c>
      <c r="C7" s="17"/>
      <c r="D7" s="5">
        <f t="shared" si="0"/>
        <v>309</v>
      </c>
      <c r="E7" s="5">
        <v>25</v>
      </c>
      <c r="F7" s="6">
        <v>284</v>
      </c>
      <c r="G7" s="5">
        <f t="shared" si="1"/>
        <v>139176</v>
      </c>
      <c r="H7" s="5">
        <v>289</v>
      </c>
      <c r="I7" s="6">
        <v>138887</v>
      </c>
      <c r="J7" s="7">
        <f t="shared" si="2"/>
        <v>-99.777978961889985</v>
      </c>
      <c r="K7" s="7">
        <f t="shared" si="2"/>
        <v>-91.349480968858131</v>
      </c>
      <c r="L7" s="7">
        <f t="shared" si="2"/>
        <v>-99.795517219034181</v>
      </c>
      <c r="M7" s="8" t="s">
        <v>60</v>
      </c>
    </row>
    <row r="8" spans="1:13" s="8" customFormat="1" ht="15" customHeight="1" x14ac:dyDescent="0.3">
      <c r="A8" s="20"/>
      <c r="B8" s="18" t="s">
        <v>10</v>
      </c>
      <c r="C8" s="17"/>
      <c r="D8" s="5">
        <f t="shared" si="0"/>
        <v>192</v>
      </c>
      <c r="E8" s="5">
        <v>1</v>
      </c>
      <c r="F8" s="6">
        <v>191</v>
      </c>
      <c r="G8" s="5">
        <f t="shared" si="1"/>
        <v>3638</v>
      </c>
      <c r="H8" s="5">
        <v>3</v>
      </c>
      <c r="I8" s="6">
        <v>3635</v>
      </c>
      <c r="J8" s="7">
        <f t="shared" si="2"/>
        <v>-94.722374931280925</v>
      </c>
      <c r="K8" s="7">
        <f t="shared" si="2"/>
        <v>-66.666666666666671</v>
      </c>
      <c r="L8" s="7">
        <f t="shared" si="2"/>
        <v>-94.74552957359009</v>
      </c>
      <c r="M8" s="8" t="s">
        <v>60</v>
      </c>
    </row>
    <row r="9" spans="1:13" s="8" customFormat="1" ht="15" customHeight="1" x14ac:dyDescent="0.3">
      <c r="A9" s="20"/>
      <c r="B9" s="18" t="s">
        <v>11</v>
      </c>
      <c r="C9" s="17"/>
      <c r="D9" s="5">
        <f t="shared" si="0"/>
        <v>70</v>
      </c>
      <c r="E9" s="5">
        <v>1</v>
      </c>
      <c r="F9" s="6">
        <v>69</v>
      </c>
      <c r="G9" s="5">
        <f t="shared" si="1"/>
        <v>2201</v>
      </c>
      <c r="H9" s="5">
        <v>5</v>
      </c>
      <c r="I9" s="6">
        <v>2196</v>
      </c>
      <c r="J9" s="7">
        <f t="shared" si="2"/>
        <v>-96.819627442071791</v>
      </c>
      <c r="K9" s="7">
        <f t="shared" si="2"/>
        <v>-80</v>
      </c>
      <c r="L9" s="7">
        <f t="shared" si="2"/>
        <v>-96.857923497267763</v>
      </c>
      <c r="M9" s="8" t="s">
        <v>60</v>
      </c>
    </row>
    <row r="10" spans="1:13" s="8" customFormat="1" ht="15" customHeight="1" x14ac:dyDescent="0.3">
      <c r="A10" s="20"/>
      <c r="B10" s="19" t="s">
        <v>12</v>
      </c>
      <c r="C10" s="9" t="s">
        <v>30</v>
      </c>
      <c r="D10" s="5">
        <f>E10+F10</f>
        <v>460</v>
      </c>
      <c r="E10" s="5">
        <v>4</v>
      </c>
      <c r="F10" s="6">
        <v>456</v>
      </c>
      <c r="G10" s="5">
        <f t="shared" si="1"/>
        <v>63090</v>
      </c>
      <c r="H10" s="5">
        <v>59</v>
      </c>
      <c r="I10" s="6">
        <v>63031</v>
      </c>
      <c r="J10" s="7">
        <f t="shared" si="2"/>
        <v>-99.270882865747339</v>
      </c>
      <c r="K10" s="7">
        <f t="shared" si="2"/>
        <v>-93.220338983050837</v>
      </c>
      <c r="L10" s="7">
        <f t="shared" si="2"/>
        <v>-99.276546461265099</v>
      </c>
      <c r="M10" s="8" t="s">
        <v>60</v>
      </c>
    </row>
    <row r="11" spans="1:13" s="8" customFormat="1" ht="15" customHeight="1" x14ac:dyDescent="0.3">
      <c r="A11" s="20"/>
      <c r="B11" s="20"/>
      <c r="C11" s="10" t="s">
        <v>31</v>
      </c>
      <c r="D11" s="5">
        <f t="shared" si="0"/>
        <v>232</v>
      </c>
      <c r="E11" s="5">
        <v>7</v>
      </c>
      <c r="F11" s="6">
        <v>225</v>
      </c>
      <c r="G11" s="5">
        <f t="shared" si="1"/>
        <v>57114</v>
      </c>
      <c r="H11" s="5">
        <v>41</v>
      </c>
      <c r="I11" s="6">
        <v>57073</v>
      </c>
      <c r="J11" s="7">
        <f t="shared" si="2"/>
        <v>-99.593794866407535</v>
      </c>
      <c r="K11" s="7">
        <f t="shared" si="2"/>
        <v>-82.926829268292678</v>
      </c>
      <c r="L11" s="7">
        <f t="shared" si="2"/>
        <v>-99.605768051442894</v>
      </c>
      <c r="M11" s="8" t="s">
        <v>60</v>
      </c>
    </row>
    <row r="12" spans="1:13" s="8" customFormat="1" ht="15" customHeight="1" x14ac:dyDescent="0.3">
      <c r="A12" s="20"/>
      <c r="B12" s="20"/>
      <c r="C12" s="10" t="s">
        <v>32</v>
      </c>
      <c r="D12" s="5">
        <f t="shared" si="0"/>
        <v>3913</v>
      </c>
      <c r="E12" s="5">
        <v>10</v>
      </c>
      <c r="F12" s="6">
        <v>3903</v>
      </c>
      <c r="G12" s="5">
        <f t="shared" si="1"/>
        <v>19445</v>
      </c>
      <c r="H12" s="5">
        <v>30</v>
      </c>
      <c r="I12" s="6">
        <v>19415</v>
      </c>
      <c r="J12" s="7">
        <f t="shared" si="2"/>
        <v>-79.876574955001288</v>
      </c>
      <c r="K12" s="7">
        <f t="shared" si="2"/>
        <v>-66.666666666666671</v>
      </c>
      <c r="L12" s="7">
        <f t="shared" si="2"/>
        <v>-79.896986865825397</v>
      </c>
      <c r="M12" s="8" t="s">
        <v>60</v>
      </c>
    </row>
    <row r="13" spans="1:13" s="8" customFormat="1" ht="15" customHeight="1" x14ac:dyDescent="0.3">
      <c r="A13" s="20"/>
      <c r="B13" s="20"/>
      <c r="C13" s="10" t="s">
        <v>33</v>
      </c>
      <c r="D13" s="5">
        <f t="shared" si="0"/>
        <v>1368</v>
      </c>
      <c r="E13" s="5">
        <v>14</v>
      </c>
      <c r="F13" s="6">
        <v>1354</v>
      </c>
      <c r="G13" s="5">
        <f t="shared" si="1"/>
        <v>47839</v>
      </c>
      <c r="H13" s="5">
        <v>197</v>
      </c>
      <c r="I13" s="6">
        <v>47642</v>
      </c>
      <c r="J13" s="7">
        <f t="shared" si="2"/>
        <v>-97.140408453353956</v>
      </c>
      <c r="K13" s="7">
        <f t="shared" si="2"/>
        <v>-92.89340101522842</v>
      </c>
      <c r="L13" s="7">
        <f t="shared" si="2"/>
        <v>-97.15796985852819</v>
      </c>
      <c r="M13" s="8" t="s">
        <v>60</v>
      </c>
    </row>
    <row r="14" spans="1:13" s="8" customFormat="1" ht="15" customHeight="1" x14ac:dyDescent="0.3">
      <c r="A14" s="20"/>
      <c r="B14" s="20"/>
      <c r="C14" s="10" t="s">
        <v>34</v>
      </c>
      <c r="D14" s="5">
        <f t="shared" si="0"/>
        <v>1588</v>
      </c>
      <c r="E14" s="5">
        <v>6</v>
      </c>
      <c r="F14" s="6">
        <v>1582</v>
      </c>
      <c r="G14" s="5">
        <f t="shared" si="1"/>
        <v>39931</v>
      </c>
      <c r="H14" s="5">
        <v>23</v>
      </c>
      <c r="I14" s="6">
        <v>39908</v>
      </c>
      <c r="J14" s="7">
        <f t="shared" si="2"/>
        <v>-96.023139916355717</v>
      </c>
      <c r="K14" s="7">
        <f t="shared" si="2"/>
        <v>-73.91304347826086</v>
      </c>
      <c r="L14" s="7">
        <f t="shared" si="2"/>
        <v>-96.035882529818579</v>
      </c>
      <c r="M14" s="8" t="s">
        <v>60</v>
      </c>
    </row>
    <row r="15" spans="1:13" s="8" customFormat="1" ht="15" customHeight="1" x14ac:dyDescent="0.3">
      <c r="A15" s="20"/>
      <c r="B15" s="20"/>
      <c r="C15" s="10" t="s">
        <v>35</v>
      </c>
      <c r="D15" s="5">
        <f t="shared" si="0"/>
        <v>5599</v>
      </c>
      <c r="E15" s="5">
        <v>10</v>
      </c>
      <c r="F15" s="6">
        <v>5589</v>
      </c>
      <c r="G15" s="5">
        <f t="shared" si="1"/>
        <v>32263</v>
      </c>
      <c r="H15" s="5">
        <v>187</v>
      </c>
      <c r="I15" s="6">
        <v>32076</v>
      </c>
      <c r="J15" s="7">
        <f t="shared" si="2"/>
        <v>-82.645755199454484</v>
      </c>
      <c r="K15" s="7">
        <f t="shared" si="2"/>
        <v>-94.652406417112303</v>
      </c>
      <c r="L15" s="7">
        <f t="shared" si="2"/>
        <v>-82.575757575757564</v>
      </c>
      <c r="M15" s="8" t="s">
        <v>60</v>
      </c>
    </row>
    <row r="16" spans="1:13" s="8" customFormat="1" ht="15" customHeight="1" x14ac:dyDescent="0.3">
      <c r="A16" s="20"/>
      <c r="B16" s="20"/>
      <c r="C16" s="10" t="s">
        <v>36</v>
      </c>
      <c r="D16" s="5">
        <f t="shared" ref="D16:I16" si="3">D17-D10-D11-D12-D13-D14-D15</f>
        <v>507</v>
      </c>
      <c r="E16" s="5">
        <f t="shared" si="3"/>
        <v>5</v>
      </c>
      <c r="F16" s="5">
        <f t="shared" si="3"/>
        <v>502</v>
      </c>
      <c r="G16" s="5">
        <f t="shared" si="3"/>
        <v>3068</v>
      </c>
      <c r="H16" s="5">
        <f t="shared" si="3"/>
        <v>26</v>
      </c>
      <c r="I16" s="5">
        <f t="shared" si="3"/>
        <v>3042</v>
      </c>
      <c r="J16" s="7">
        <f t="shared" si="2"/>
        <v>-83.474576271186436</v>
      </c>
      <c r="K16" s="7">
        <f t="shared" si="2"/>
        <v>-80.769230769230774</v>
      </c>
      <c r="L16" s="7">
        <f t="shared" si="2"/>
        <v>-83.497698882314268</v>
      </c>
      <c r="M16" s="8" t="s">
        <v>60</v>
      </c>
    </row>
    <row r="17" spans="1:13" s="8" customFormat="1" ht="15" customHeight="1" x14ac:dyDescent="0.3">
      <c r="A17" s="20"/>
      <c r="B17" s="21"/>
      <c r="C17" s="10" t="s">
        <v>13</v>
      </c>
      <c r="D17" s="5">
        <f t="shared" si="0"/>
        <v>13667</v>
      </c>
      <c r="E17" s="5">
        <v>56</v>
      </c>
      <c r="F17" s="6">
        <v>13611</v>
      </c>
      <c r="G17" s="5">
        <f t="shared" si="1"/>
        <v>262750</v>
      </c>
      <c r="H17" s="5">
        <v>563</v>
      </c>
      <c r="I17" s="6">
        <v>262187</v>
      </c>
      <c r="J17" s="7">
        <f t="shared" si="2"/>
        <v>-94.798477640342526</v>
      </c>
      <c r="K17" s="7">
        <f t="shared" si="2"/>
        <v>-90.053285968028419</v>
      </c>
      <c r="L17" s="7">
        <f t="shared" si="2"/>
        <v>-94.808667096385406</v>
      </c>
      <c r="M17" s="8" t="s">
        <v>60</v>
      </c>
    </row>
    <row r="18" spans="1:13" s="8" customFormat="1" ht="15" customHeight="1" x14ac:dyDescent="0.3">
      <c r="A18" s="20"/>
      <c r="B18" s="18" t="s">
        <v>14</v>
      </c>
      <c r="C18" s="17"/>
      <c r="D18" s="5">
        <f t="shared" ref="D18:I18" si="4">D19-D4-D5-D6-D7-D8-D9-D17</f>
        <v>58</v>
      </c>
      <c r="E18" s="5">
        <f t="shared" si="4"/>
        <v>0</v>
      </c>
      <c r="F18" s="5">
        <f t="shared" si="4"/>
        <v>58</v>
      </c>
      <c r="G18" s="5">
        <f t="shared" si="4"/>
        <v>1857</v>
      </c>
      <c r="H18" s="5">
        <f t="shared" si="4"/>
        <v>10</v>
      </c>
      <c r="I18" s="5">
        <f t="shared" si="4"/>
        <v>1847</v>
      </c>
      <c r="J18" s="7">
        <f t="shared" si="2"/>
        <v>-96.876682821755523</v>
      </c>
      <c r="K18" s="7">
        <f t="shared" si="2"/>
        <v>-100</v>
      </c>
      <c r="L18" s="7">
        <f t="shared" si="2"/>
        <v>-96.859772604223053</v>
      </c>
      <c r="M18" s="8" t="s">
        <v>60</v>
      </c>
    </row>
    <row r="19" spans="1:13" s="8" customFormat="1" ht="15" customHeight="1" x14ac:dyDescent="0.3">
      <c r="A19" s="21"/>
      <c r="B19" s="18" t="s">
        <v>15</v>
      </c>
      <c r="C19" s="17"/>
      <c r="D19" s="5">
        <f t="shared" si="0"/>
        <v>17456</v>
      </c>
      <c r="E19" s="5">
        <v>2112</v>
      </c>
      <c r="F19" s="6">
        <v>15344</v>
      </c>
      <c r="G19" s="5">
        <f t="shared" si="1"/>
        <v>864737</v>
      </c>
      <c r="H19" s="5">
        <v>227069</v>
      </c>
      <c r="I19" s="6">
        <v>637668</v>
      </c>
      <c r="J19" s="7">
        <f t="shared" si="2"/>
        <v>-97.981351555444036</v>
      </c>
      <c r="K19" s="7">
        <f t="shared" si="2"/>
        <v>-99.069886246030947</v>
      </c>
      <c r="L19" s="7">
        <f t="shared" si="2"/>
        <v>-97.593732161563693</v>
      </c>
      <c r="M19" s="8" t="s">
        <v>60</v>
      </c>
    </row>
    <row r="20" spans="1:13" s="8" customFormat="1" ht="15" customHeight="1" x14ac:dyDescent="0.3">
      <c r="A20" s="19" t="s">
        <v>16</v>
      </c>
      <c r="B20" s="18" t="s">
        <v>37</v>
      </c>
      <c r="C20" s="17"/>
      <c r="D20" s="5">
        <f t="shared" si="0"/>
        <v>195</v>
      </c>
      <c r="E20" s="5">
        <v>25</v>
      </c>
      <c r="F20" s="6">
        <v>170</v>
      </c>
      <c r="G20" s="5">
        <f t="shared" si="1"/>
        <v>14024</v>
      </c>
      <c r="H20" s="5">
        <v>34</v>
      </c>
      <c r="I20" s="6">
        <v>13990</v>
      </c>
      <c r="J20" s="7">
        <f t="shared" si="2"/>
        <v>-98.609526525955502</v>
      </c>
      <c r="K20" s="7">
        <f t="shared" si="2"/>
        <v>-26.470588235294112</v>
      </c>
      <c r="L20" s="7">
        <f t="shared" si="2"/>
        <v>-98.78484631879914</v>
      </c>
      <c r="M20" s="8" t="s">
        <v>60</v>
      </c>
    </row>
    <row r="21" spans="1:13" s="8" customFormat="1" ht="15" customHeight="1" x14ac:dyDescent="0.3">
      <c r="A21" s="20"/>
      <c r="B21" s="18" t="s">
        <v>38</v>
      </c>
      <c r="C21" s="17"/>
      <c r="D21" s="5">
        <f t="shared" si="0"/>
        <v>1632</v>
      </c>
      <c r="E21" s="5">
        <v>454</v>
      </c>
      <c r="F21" s="6">
        <v>1178</v>
      </c>
      <c r="G21" s="5">
        <f t="shared" si="1"/>
        <v>59507</v>
      </c>
      <c r="H21" s="5">
        <v>329</v>
      </c>
      <c r="I21" s="6">
        <v>59178</v>
      </c>
      <c r="J21" s="7">
        <f t="shared" si="2"/>
        <v>-97.257465508259529</v>
      </c>
      <c r="K21" s="7">
        <f t="shared" si="2"/>
        <v>37.993920972644382</v>
      </c>
      <c r="L21" s="7">
        <f t="shared" si="2"/>
        <v>-98.009395383419516</v>
      </c>
      <c r="M21" s="8" t="s">
        <v>60</v>
      </c>
    </row>
    <row r="22" spans="1:13" s="8" customFormat="1" ht="15" customHeight="1" x14ac:dyDescent="0.3">
      <c r="A22" s="20"/>
      <c r="B22" s="18" t="s">
        <v>39</v>
      </c>
      <c r="C22" s="17"/>
      <c r="D22" s="5">
        <f t="shared" si="0"/>
        <v>12</v>
      </c>
      <c r="E22" s="5">
        <v>1</v>
      </c>
      <c r="F22" s="6">
        <v>11</v>
      </c>
      <c r="G22" s="5">
        <f t="shared" si="1"/>
        <v>316</v>
      </c>
      <c r="H22" s="5">
        <v>1</v>
      </c>
      <c r="I22" s="6">
        <v>315</v>
      </c>
      <c r="J22" s="7">
        <f t="shared" si="2"/>
        <v>-96.202531645569621</v>
      </c>
      <c r="K22" s="7">
        <f t="shared" si="2"/>
        <v>0</v>
      </c>
      <c r="L22" s="7">
        <f t="shared" si="2"/>
        <v>-96.507936507936506</v>
      </c>
      <c r="M22" s="8" t="s">
        <v>60</v>
      </c>
    </row>
    <row r="23" spans="1:13" s="8" customFormat="1" ht="15" customHeight="1" x14ac:dyDescent="0.3">
      <c r="A23" s="20"/>
      <c r="B23" s="18" t="s">
        <v>40</v>
      </c>
      <c r="C23" s="17"/>
      <c r="D23" s="5">
        <f t="shared" si="0"/>
        <v>18</v>
      </c>
      <c r="E23" s="5">
        <v>7</v>
      </c>
      <c r="F23" s="6">
        <v>11</v>
      </c>
      <c r="G23" s="5">
        <f t="shared" si="1"/>
        <v>431</v>
      </c>
      <c r="H23" s="5">
        <v>15</v>
      </c>
      <c r="I23" s="6">
        <v>416</v>
      </c>
      <c r="J23" s="7">
        <f t="shared" si="2"/>
        <v>-95.823665893271453</v>
      </c>
      <c r="K23" s="7">
        <f t="shared" si="2"/>
        <v>-53.333333333333336</v>
      </c>
      <c r="L23" s="7">
        <f t="shared" si="2"/>
        <v>-97.355769230769226</v>
      </c>
      <c r="M23" s="8" t="s">
        <v>60</v>
      </c>
    </row>
    <row r="24" spans="1:13" s="8" customFormat="1" ht="15" customHeight="1" x14ac:dyDescent="0.3">
      <c r="A24" s="20"/>
      <c r="B24" s="18" t="s">
        <v>41</v>
      </c>
      <c r="C24" s="17"/>
      <c r="D24" s="5">
        <f t="shared" si="0"/>
        <v>6</v>
      </c>
      <c r="E24" s="5">
        <v>2</v>
      </c>
      <c r="F24" s="6">
        <v>4</v>
      </c>
      <c r="G24" s="5">
        <f t="shared" si="1"/>
        <v>120</v>
      </c>
      <c r="H24" s="5">
        <v>6</v>
      </c>
      <c r="I24" s="6">
        <v>114</v>
      </c>
      <c r="J24" s="7">
        <f t="shared" si="2"/>
        <v>-95</v>
      </c>
      <c r="K24" s="7">
        <f t="shared" si="2"/>
        <v>-66.666666666666671</v>
      </c>
      <c r="L24" s="7">
        <f t="shared" si="2"/>
        <v>-96.491228070175438</v>
      </c>
      <c r="M24" s="8" t="s">
        <v>60</v>
      </c>
    </row>
    <row r="25" spans="1:13" s="8" customFormat="1" ht="15" customHeight="1" x14ac:dyDescent="0.3">
      <c r="A25" s="20"/>
      <c r="B25" s="18" t="s">
        <v>17</v>
      </c>
      <c r="C25" s="17"/>
      <c r="D25" s="5">
        <f t="shared" ref="D25:I25" si="5">D26-D20-D21-D22-D23-D24</f>
        <v>75</v>
      </c>
      <c r="E25" s="5">
        <f t="shared" si="5"/>
        <v>3</v>
      </c>
      <c r="F25" s="5">
        <f t="shared" si="5"/>
        <v>72</v>
      </c>
      <c r="G25" s="5">
        <f t="shared" si="5"/>
        <v>1148</v>
      </c>
      <c r="H25" s="5">
        <f t="shared" si="5"/>
        <v>21</v>
      </c>
      <c r="I25" s="5">
        <f t="shared" si="5"/>
        <v>1127</v>
      </c>
      <c r="J25" s="7">
        <f t="shared" si="2"/>
        <v>-93.466898954703836</v>
      </c>
      <c r="K25" s="7">
        <f t="shared" si="2"/>
        <v>-85.714285714285722</v>
      </c>
      <c r="L25" s="7">
        <f t="shared" si="2"/>
        <v>-93.611357586512867</v>
      </c>
      <c r="M25" s="8" t="s">
        <v>60</v>
      </c>
    </row>
    <row r="26" spans="1:13" s="8" customFormat="1" ht="15" customHeight="1" x14ac:dyDescent="0.3">
      <c r="A26" s="21"/>
      <c r="B26" s="18" t="s">
        <v>18</v>
      </c>
      <c r="C26" s="17"/>
      <c r="D26" s="5">
        <f t="shared" si="0"/>
        <v>1938</v>
      </c>
      <c r="E26" s="5">
        <v>492</v>
      </c>
      <c r="F26" s="6">
        <v>1446</v>
      </c>
      <c r="G26" s="5">
        <f t="shared" si="1"/>
        <v>75546</v>
      </c>
      <c r="H26" s="5">
        <v>406</v>
      </c>
      <c r="I26" s="6">
        <v>75140</v>
      </c>
      <c r="J26" s="7">
        <f t="shared" si="2"/>
        <v>-97.434675561909302</v>
      </c>
      <c r="K26" s="7">
        <f t="shared" si="2"/>
        <v>21.182266009852224</v>
      </c>
      <c r="L26" s="7">
        <f t="shared" si="2"/>
        <v>-98.075592227841369</v>
      </c>
      <c r="M26" s="8" t="s">
        <v>60</v>
      </c>
    </row>
    <row r="27" spans="1:13" s="8" customFormat="1" ht="15" customHeight="1" x14ac:dyDescent="0.3">
      <c r="A27" s="19" t="s">
        <v>19</v>
      </c>
      <c r="B27" s="18" t="s">
        <v>42</v>
      </c>
      <c r="C27" s="17"/>
      <c r="D27" s="5">
        <f t="shared" si="0"/>
        <v>53</v>
      </c>
      <c r="E27" s="5">
        <v>1</v>
      </c>
      <c r="F27" s="6">
        <v>52</v>
      </c>
      <c r="G27" s="5">
        <f t="shared" si="1"/>
        <v>965</v>
      </c>
      <c r="H27" s="5">
        <v>2</v>
      </c>
      <c r="I27" s="6">
        <v>963</v>
      </c>
      <c r="J27" s="7">
        <f t="shared" si="2"/>
        <v>-94.507772020725383</v>
      </c>
      <c r="K27" s="7">
        <f t="shared" si="2"/>
        <v>-50</v>
      </c>
      <c r="L27" s="7">
        <f t="shared" si="2"/>
        <v>-94.600207684319841</v>
      </c>
      <c r="M27" s="8" t="s">
        <v>60</v>
      </c>
    </row>
    <row r="28" spans="1:13" s="8" customFormat="1" ht="15" customHeight="1" x14ac:dyDescent="0.3">
      <c r="A28" s="20"/>
      <c r="B28" s="18" t="s">
        <v>43</v>
      </c>
      <c r="C28" s="17"/>
      <c r="D28" s="5">
        <f t="shared" si="0"/>
        <v>142</v>
      </c>
      <c r="E28" s="5">
        <v>6</v>
      </c>
      <c r="F28" s="6">
        <v>136</v>
      </c>
      <c r="G28" s="5">
        <f t="shared" si="1"/>
        <v>5389</v>
      </c>
      <c r="H28" s="5">
        <v>6</v>
      </c>
      <c r="I28" s="6">
        <v>5383</v>
      </c>
      <c r="J28" s="7">
        <f t="shared" si="2"/>
        <v>-97.365002783447764</v>
      </c>
      <c r="K28" s="7">
        <f t="shared" si="2"/>
        <v>0</v>
      </c>
      <c r="L28" s="7">
        <f t="shared" si="2"/>
        <v>-97.473527772617501</v>
      </c>
      <c r="M28" s="8" t="s">
        <v>60</v>
      </c>
    </row>
    <row r="29" spans="1:13" s="8" customFormat="1" ht="15" customHeight="1" x14ac:dyDescent="0.3">
      <c r="A29" s="20"/>
      <c r="B29" s="18" t="s">
        <v>44</v>
      </c>
      <c r="C29" s="17"/>
      <c r="D29" s="5">
        <f t="shared" si="0"/>
        <v>176</v>
      </c>
      <c r="E29" s="5">
        <v>4</v>
      </c>
      <c r="F29" s="6">
        <v>172</v>
      </c>
      <c r="G29" s="5">
        <f t="shared" si="1"/>
        <v>6812</v>
      </c>
      <c r="H29" s="5">
        <v>4</v>
      </c>
      <c r="I29" s="6">
        <v>6808</v>
      </c>
      <c r="J29" s="7">
        <f t="shared" si="2"/>
        <v>-97.416324133881389</v>
      </c>
      <c r="K29" s="7">
        <f t="shared" si="2"/>
        <v>0</v>
      </c>
      <c r="L29" s="7">
        <f t="shared" si="2"/>
        <v>-97.473560517038777</v>
      </c>
      <c r="M29" s="8" t="s">
        <v>60</v>
      </c>
    </row>
    <row r="30" spans="1:13" s="8" customFormat="1" ht="15" customHeight="1" x14ac:dyDescent="0.3">
      <c r="A30" s="20"/>
      <c r="B30" s="18" t="s">
        <v>45</v>
      </c>
      <c r="C30" s="17"/>
      <c r="D30" s="5">
        <f t="shared" si="0"/>
        <v>47</v>
      </c>
      <c r="E30" s="5">
        <v>0</v>
      </c>
      <c r="F30" s="6">
        <v>47</v>
      </c>
      <c r="G30" s="5">
        <f t="shared" si="1"/>
        <v>2022</v>
      </c>
      <c r="H30" s="5">
        <v>0</v>
      </c>
      <c r="I30" s="6">
        <v>2022</v>
      </c>
      <c r="J30" s="7">
        <f t="shared" si="2"/>
        <v>-97.67556874381799</v>
      </c>
      <c r="K30" s="7" t="str">
        <f t="shared" si="2"/>
        <v>-</v>
      </c>
      <c r="L30" s="7">
        <f t="shared" si="2"/>
        <v>-97.67556874381799</v>
      </c>
      <c r="M30" s="8" t="s">
        <v>60</v>
      </c>
    </row>
    <row r="31" spans="1:13" s="8" customFormat="1" ht="15" customHeight="1" x14ac:dyDescent="0.3">
      <c r="A31" s="20"/>
      <c r="B31" s="18" t="s">
        <v>46</v>
      </c>
      <c r="C31" s="17"/>
      <c r="D31" s="5">
        <f t="shared" si="0"/>
        <v>189</v>
      </c>
      <c r="E31" s="5">
        <v>0</v>
      </c>
      <c r="F31" s="6">
        <v>189</v>
      </c>
      <c r="G31" s="5">
        <f t="shared" si="1"/>
        <v>3090</v>
      </c>
      <c r="H31" s="5">
        <v>0</v>
      </c>
      <c r="I31" s="6">
        <v>3090</v>
      </c>
      <c r="J31" s="7">
        <f t="shared" si="2"/>
        <v>-93.883495145631073</v>
      </c>
      <c r="K31" s="7" t="str">
        <f t="shared" si="2"/>
        <v>-</v>
      </c>
      <c r="L31" s="7">
        <f t="shared" si="2"/>
        <v>-93.883495145631073</v>
      </c>
      <c r="M31" s="8" t="s">
        <v>60</v>
      </c>
    </row>
    <row r="32" spans="1:13" s="8" customFormat="1" ht="15" customHeight="1" x14ac:dyDescent="0.3">
      <c r="A32" s="20"/>
      <c r="B32" s="18" t="s">
        <v>47</v>
      </c>
      <c r="C32" s="17"/>
      <c r="D32" s="5">
        <f t="shared" si="0"/>
        <v>27</v>
      </c>
      <c r="E32" s="5">
        <v>2</v>
      </c>
      <c r="F32" s="6">
        <v>25</v>
      </c>
      <c r="G32" s="5">
        <f t="shared" si="1"/>
        <v>1165</v>
      </c>
      <c r="H32" s="5">
        <v>2</v>
      </c>
      <c r="I32" s="6">
        <v>1163</v>
      </c>
      <c r="J32" s="7">
        <f t="shared" si="2"/>
        <v>-97.682403433476395</v>
      </c>
      <c r="K32" s="7">
        <f t="shared" si="2"/>
        <v>0</v>
      </c>
      <c r="L32" s="7">
        <f t="shared" si="2"/>
        <v>-97.850386930352542</v>
      </c>
      <c r="M32" s="8" t="s">
        <v>60</v>
      </c>
    </row>
    <row r="33" spans="1:13" s="8" customFormat="1" ht="15" customHeight="1" x14ac:dyDescent="0.3">
      <c r="A33" s="20"/>
      <c r="B33" s="18" t="s">
        <v>48</v>
      </c>
      <c r="C33" s="17"/>
      <c r="D33" s="5">
        <f t="shared" si="0"/>
        <v>27</v>
      </c>
      <c r="E33" s="5">
        <v>1</v>
      </c>
      <c r="F33" s="6">
        <v>26</v>
      </c>
      <c r="G33" s="5">
        <f t="shared" si="1"/>
        <v>1579</v>
      </c>
      <c r="H33" s="5">
        <v>2</v>
      </c>
      <c r="I33" s="6">
        <v>1577</v>
      </c>
      <c r="J33" s="7">
        <f t="shared" si="2"/>
        <v>-98.290056998100056</v>
      </c>
      <c r="K33" s="7">
        <f t="shared" si="2"/>
        <v>-50</v>
      </c>
      <c r="L33" s="7">
        <f t="shared" si="2"/>
        <v>-98.351299936588461</v>
      </c>
      <c r="M33" s="8" t="s">
        <v>60</v>
      </c>
    </row>
    <row r="34" spans="1:13" s="8" customFormat="1" ht="15" customHeight="1" x14ac:dyDescent="0.3">
      <c r="A34" s="20"/>
      <c r="B34" s="18" t="s">
        <v>49</v>
      </c>
      <c r="C34" s="17"/>
      <c r="D34" s="5">
        <f t="shared" si="0"/>
        <v>287</v>
      </c>
      <c r="E34" s="5">
        <v>10</v>
      </c>
      <c r="F34" s="6">
        <v>277</v>
      </c>
      <c r="G34" s="5">
        <f t="shared" si="1"/>
        <v>7293</v>
      </c>
      <c r="H34" s="5">
        <v>14</v>
      </c>
      <c r="I34" s="6">
        <v>7279</v>
      </c>
      <c r="J34" s="7">
        <f t="shared" si="2"/>
        <v>-96.064719594131347</v>
      </c>
      <c r="K34" s="7">
        <f t="shared" si="2"/>
        <v>-28.571428571428569</v>
      </c>
      <c r="L34" s="7">
        <f t="shared" si="2"/>
        <v>-96.194532215963733</v>
      </c>
      <c r="M34" s="8" t="s">
        <v>60</v>
      </c>
    </row>
    <row r="35" spans="1:13" s="8" customFormat="1" ht="15" customHeight="1" x14ac:dyDescent="0.3">
      <c r="A35" s="20"/>
      <c r="B35" s="18" t="s">
        <v>50</v>
      </c>
      <c r="C35" s="17"/>
      <c r="D35" s="5">
        <f t="shared" si="0"/>
        <v>36</v>
      </c>
      <c r="E35" s="5">
        <v>1</v>
      </c>
      <c r="F35" s="6">
        <v>35</v>
      </c>
      <c r="G35" s="5">
        <f t="shared" si="1"/>
        <v>905</v>
      </c>
      <c r="H35" s="5">
        <v>1</v>
      </c>
      <c r="I35" s="6">
        <v>904</v>
      </c>
      <c r="J35" s="7">
        <f t="shared" si="2"/>
        <v>-96.02209944751381</v>
      </c>
      <c r="K35" s="7">
        <f t="shared" si="2"/>
        <v>0</v>
      </c>
      <c r="L35" s="7">
        <f t="shared" si="2"/>
        <v>-96.128318584070797</v>
      </c>
      <c r="M35" s="8" t="s">
        <v>60</v>
      </c>
    </row>
    <row r="36" spans="1:13" s="8" customFormat="1" ht="15" customHeight="1" x14ac:dyDescent="0.3">
      <c r="A36" s="20"/>
      <c r="B36" s="18" t="s">
        <v>51</v>
      </c>
      <c r="C36" s="17"/>
      <c r="D36" s="5">
        <f t="shared" si="0"/>
        <v>5</v>
      </c>
      <c r="E36" s="5">
        <v>0</v>
      </c>
      <c r="F36" s="6">
        <v>5</v>
      </c>
      <c r="G36" s="5">
        <f t="shared" si="1"/>
        <v>190</v>
      </c>
      <c r="H36" s="5">
        <v>0</v>
      </c>
      <c r="I36" s="6">
        <v>190</v>
      </c>
      <c r="J36" s="7">
        <f t="shared" si="2"/>
        <v>-97.368421052631575</v>
      </c>
      <c r="K36" s="7" t="str">
        <f t="shared" si="2"/>
        <v>-</v>
      </c>
      <c r="L36" s="7">
        <f t="shared" si="2"/>
        <v>-97.368421052631575</v>
      </c>
      <c r="M36" s="8" t="s">
        <v>60</v>
      </c>
    </row>
    <row r="37" spans="1:13" s="8" customFormat="1" ht="15" customHeight="1" x14ac:dyDescent="0.3">
      <c r="A37" s="20"/>
      <c r="B37" s="18" t="s">
        <v>52</v>
      </c>
      <c r="C37" s="17"/>
      <c r="D37" s="5">
        <f t="shared" si="0"/>
        <v>23</v>
      </c>
      <c r="E37" s="5">
        <v>0</v>
      </c>
      <c r="F37" s="6">
        <v>23</v>
      </c>
      <c r="G37" s="5">
        <f t="shared" si="1"/>
        <v>1002</v>
      </c>
      <c r="H37" s="5">
        <v>3</v>
      </c>
      <c r="I37" s="6">
        <v>999</v>
      </c>
      <c r="J37" s="7">
        <f t="shared" si="2"/>
        <v>-97.704590818363272</v>
      </c>
      <c r="K37" s="7">
        <f t="shared" si="2"/>
        <v>-100</v>
      </c>
      <c r="L37" s="7">
        <f t="shared" si="2"/>
        <v>-97.697697697697691</v>
      </c>
      <c r="M37" s="8" t="s">
        <v>60</v>
      </c>
    </row>
    <row r="38" spans="1:13" s="8" customFormat="1" ht="15" customHeight="1" x14ac:dyDescent="0.3">
      <c r="A38" s="20"/>
      <c r="B38" s="18" t="s">
        <v>53</v>
      </c>
      <c r="C38" s="17"/>
      <c r="D38" s="5">
        <f t="shared" si="0"/>
        <v>119</v>
      </c>
      <c r="E38" s="5">
        <v>1</v>
      </c>
      <c r="F38" s="6">
        <v>118</v>
      </c>
      <c r="G38" s="5">
        <f t="shared" si="1"/>
        <v>1718</v>
      </c>
      <c r="H38" s="5">
        <v>0</v>
      </c>
      <c r="I38" s="6">
        <v>1718</v>
      </c>
      <c r="J38" s="7">
        <f t="shared" si="2"/>
        <v>-93.073341094295685</v>
      </c>
      <c r="K38" s="7" t="str">
        <f t="shared" si="2"/>
        <v>-</v>
      </c>
      <c r="L38" s="7">
        <f t="shared" si="2"/>
        <v>-93.131548311990684</v>
      </c>
      <c r="M38" s="8" t="s">
        <v>60</v>
      </c>
    </row>
    <row r="39" spans="1:13" s="8" customFormat="1" ht="15" customHeight="1" x14ac:dyDescent="0.3">
      <c r="A39" s="20"/>
      <c r="B39" s="18" t="s">
        <v>20</v>
      </c>
      <c r="C39" s="17"/>
      <c r="D39" s="5">
        <f t="shared" ref="D39:I39" si="6">D40-D27-D28-D29-D30-D31-D32-D33-D34-D35-D36-D37-D38</f>
        <v>347</v>
      </c>
      <c r="E39" s="5">
        <f t="shared" si="6"/>
        <v>0</v>
      </c>
      <c r="F39" s="5">
        <f t="shared" si="6"/>
        <v>347</v>
      </c>
      <c r="G39" s="5">
        <f t="shared" si="6"/>
        <v>5835</v>
      </c>
      <c r="H39" s="5">
        <f t="shared" si="6"/>
        <v>1</v>
      </c>
      <c r="I39" s="5">
        <f t="shared" si="6"/>
        <v>5834</v>
      </c>
      <c r="J39" s="7">
        <f t="shared" si="2"/>
        <v>-94.05312767780633</v>
      </c>
      <c r="K39" s="7">
        <f t="shared" si="2"/>
        <v>-100</v>
      </c>
      <c r="L39" s="7">
        <f t="shared" si="2"/>
        <v>-94.052108330476514</v>
      </c>
      <c r="M39" s="8" t="s">
        <v>60</v>
      </c>
    </row>
    <row r="40" spans="1:13" s="8" customFormat="1" ht="15" customHeight="1" x14ac:dyDescent="0.3">
      <c r="A40" s="21"/>
      <c r="B40" s="18" t="s">
        <v>21</v>
      </c>
      <c r="C40" s="17"/>
      <c r="D40" s="5">
        <f t="shared" si="0"/>
        <v>1478</v>
      </c>
      <c r="E40" s="5">
        <v>26</v>
      </c>
      <c r="F40" s="6">
        <v>1452</v>
      </c>
      <c r="G40" s="5">
        <f t="shared" si="1"/>
        <v>37965</v>
      </c>
      <c r="H40" s="5">
        <v>35</v>
      </c>
      <c r="I40" s="6">
        <v>37930</v>
      </c>
      <c r="J40" s="7">
        <f t="shared" si="2"/>
        <v>-96.106940603187141</v>
      </c>
      <c r="K40" s="7">
        <f t="shared" si="2"/>
        <v>-25.714285714285712</v>
      </c>
      <c r="L40" s="7">
        <f t="shared" si="2"/>
        <v>-96.171895597152641</v>
      </c>
      <c r="M40" s="8" t="s">
        <v>60</v>
      </c>
    </row>
    <row r="41" spans="1:13" s="8" customFormat="1" ht="15" customHeight="1" x14ac:dyDescent="0.3">
      <c r="A41" s="19" t="s">
        <v>22</v>
      </c>
      <c r="B41" s="18" t="s">
        <v>54</v>
      </c>
      <c r="C41" s="17"/>
      <c r="D41" s="5">
        <f t="shared" si="0"/>
        <v>50</v>
      </c>
      <c r="E41" s="5">
        <v>2</v>
      </c>
      <c r="F41" s="6">
        <v>48</v>
      </c>
      <c r="G41" s="5">
        <f t="shared" si="1"/>
        <v>9030</v>
      </c>
      <c r="H41" s="5">
        <v>21</v>
      </c>
      <c r="I41" s="6">
        <v>9009</v>
      </c>
      <c r="J41" s="7">
        <f t="shared" si="2"/>
        <v>-99.446290143964561</v>
      </c>
      <c r="K41" s="7">
        <f t="shared" si="2"/>
        <v>-90.476190476190482</v>
      </c>
      <c r="L41" s="7">
        <f t="shared" si="2"/>
        <v>-99.467199467199464</v>
      </c>
      <c r="M41" s="8" t="s">
        <v>60</v>
      </c>
    </row>
    <row r="42" spans="1:13" s="8" customFormat="1" ht="15" customHeight="1" x14ac:dyDescent="0.3">
      <c r="A42" s="20"/>
      <c r="B42" s="18" t="s">
        <v>55</v>
      </c>
      <c r="C42" s="17"/>
      <c r="D42" s="5">
        <f t="shared" si="0"/>
        <v>18</v>
      </c>
      <c r="E42" s="5">
        <v>4</v>
      </c>
      <c r="F42" s="6">
        <v>14</v>
      </c>
      <c r="G42" s="5">
        <f t="shared" si="1"/>
        <v>1629</v>
      </c>
      <c r="H42" s="5">
        <v>4</v>
      </c>
      <c r="I42" s="6">
        <v>1625</v>
      </c>
      <c r="J42" s="7">
        <f t="shared" si="2"/>
        <v>-98.895027624309392</v>
      </c>
      <c r="K42" s="7">
        <f t="shared" si="2"/>
        <v>0</v>
      </c>
      <c r="L42" s="7">
        <f t="shared" si="2"/>
        <v>-99.138461538461542</v>
      </c>
      <c r="M42" s="8" t="s">
        <v>60</v>
      </c>
    </row>
    <row r="43" spans="1:13" s="8" customFormat="1" ht="15" customHeight="1" x14ac:dyDescent="0.3">
      <c r="A43" s="20"/>
      <c r="B43" s="18" t="s">
        <v>23</v>
      </c>
      <c r="C43" s="17"/>
      <c r="D43" s="5">
        <f t="shared" ref="D43:I43" si="7">D44-D41-D42</f>
        <v>74</v>
      </c>
      <c r="E43" s="5">
        <f t="shared" si="7"/>
        <v>0</v>
      </c>
      <c r="F43" s="5">
        <f t="shared" si="7"/>
        <v>74</v>
      </c>
      <c r="G43" s="5">
        <f t="shared" si="7"/>
        <v>260</v>
      </c>
      <c r="H43" s="5">
        <f t="shared" si="7"/>
        <v>0</v>
      </c>
      <c r="I43" s="5">
        <f t="shared" si="7"/>
        <v>260</v>
      </c>
      <c r="J43" s="7">
        <f t="shared" si="2"/>
        <v>-71.538461538461533</v>
      </c>
      <c r="K43" s="7" t="str">
        <f t="shared" si="2"/>
        <v>-</v>
      </c>
      <c r="L43" s="7">
        <f t="shared" si="2"/>
        <v>-71.538461538461533</v>
      </c>
      <c r="M43" s="8" t="s">
        <v>60</v>
      </c>
    </row>
    <row r="44" spans="1:13" s="8" customFormat="1" ht="15" customHeight="1" x14ac:dyDescent="0.3">
      <c r="A44" s="21"/>
      <c r="B44" s="18" t="s">
        <v>24</v>
      </c>
      <c r="C44" s="17"/>
      <c r="D44" s="5">
        <f t="shared" si="0"/>
        <v>142</v>
      </c>
      <c r="E44" s="5">
        <v>6</v>
      </c>
      <c r="F44" s="6">
        <v>136</v>
      </c>
      <c r="G44" s="5">
        <f t="shared" si="1"/>
        <v>10919</v>
      </c>
      <c r="H44" s="5">
        <v>25</v>
      </c>
      <c r="I44" s="6">
        <v>10894</v>
      </c>
      <c r="J44" s="7">
        <f t="shared" si="2"/>
        <v>-98.699514607564794</v>
      </c>
      <c r="K44" s="7">
        <f t="shared" si="2"/>
        <v>-76</v>
      </c>
      <c r="L44" s="7">
        <f t="shared" si="2"/>
        <v>-98.751606388837885</v>
      </c>
      <c r="M44" s="8" t="s">
        <v>60</v>
      </c>
    </row>
    <row r="45" spans="1:13" s="8" customFormat="1" ht="20.25" customHeight="1" x14ac:dyDescent="0.3">
      <c r="A45" s="19" t="s">
        <v>25</v>
      </c>
      <c r="B45" s="18" t="s">
        <v>56</v>
      </c>
      <c r="C45" s="17"/>
      <c r="D45" s="5">
        <f t="shared" si="0"/>
        <v>47</v>
      </c>
      <c r="E45" s="5">
        <v>1</v>
      </c>
      <c r="F45" s="6">
        <v>46</v>
      </c>
      <c r="G45" s="5">
        <f t="shared" si="1"/>
        <v>341</v>
      </c>
      <c r="H45" s="5">
        <v>6</v>
      </c>
      <c r="I45" s="6">
        <v>335</v>
      </c>
      <c r="J45" s="7">
        <f t="shared" si="2"/>
        <v>-86.217008797653961</v>
      </c>
      <c r="K45" s="7">
        <f t="shared" si="2"/>
        <v>-83.333333333333343</v>
      </c>
      <c r="L45" s="7">
        <f t="shared" si="2"/>
        <v>-86.268656716417908</v>
      </c>
      <c r="M45" s="8" t="s">
        <v>60</v>
      </c>
    </row>
    <row r="46" spans="1:13" s="8" customFormat="1" ht="17.25" customHeight="1" x14ac:dyDescent="0.3">
      <c r="A46" s="20"/>
      <c r="B46" s="18" t="s">
        <v>26</v>
      </c>
      <c r="C46" s="17"/>
      <c r="D46" s="5">
        <f t="shared" ref="D46:I46" si="8">D47-D45</f>
        <v>53</v>
      </c>
      <c r="E46" s="5">
        <f t="shared" si="8"/>
        <v>0</v>
      </c>
      <c r="F46" s="5">
        <f t="shared" si="8"/>
        <v>53</v>
      </c>
      <c r="G46" s="5">
        <f t="shared" si="8"/>
        <v>716</v>
      </c>
      <c r="H46" s="5">
        <f t="shared" si="8"/>
        <v>4</v>
      </c>
      <c r="I46" s="5">
        <f t="shared" si="8"/>
        <v>712</v>
      </c>
      <c r="J46" s="7">
        <f t="shared" si="2"/>
        <v>-92.597765363128488</v>
      </c>
      <c r="K46" s="7">
        <f t="shared" si="2"/>
        <v>-100</v>
      </c>
      <c r="L46" s="7">
        <f t="shared" si="2"/>
        <v>-92.556179775280896</v>
      </c>
      <c r="M46" s="8" t="s">
        <v>60</v>
      </c>
    </row>
    <row r="47" spans="1:13" s="8" customFormat="1" ht="19.5" customHeight="1" x14ac:dyDescent="0.3">
      <c r="A47" s="21"/>
      <c r="B47" s="22" t="s">
        <v>27</v>
      </c>
      <c r="C47" s="23"/>
      <c r="D47" s="5">
        <f t="shared" si="0"/>
        <v>100</v>
      </c>
      <c r="E47" s="5">
        <v>1</v>
      </c>
      <c r="F47" s="6">
        <v>99</v>
      </c>
      <c r="G47" s="5">
        <f t="shared" si="1"/>
        <v>1057</v>
      </c>
      <c r="H47" s="5">
        <v>10</v>
      </c>
      <c r="I47" s="6">
        <v>1047</v>
      </c>
      <c r="J47" s="7">
        <f t="shared" si="2"/>
        <v>-90.539262062440869</v>
      </c>
      <c r="K47" s="7">
        <f t="shared" si="2"/>
        <v>-90</v>
      </c>
      <c r="L47" s="7">
        <f t="shared" si="2"/>
        <v>-90.544412607449857</v>
      </c>
      <c r="M47" s="8" t="s">
        <v>60</v>
      </c>
    </row>
    <row r="48" spans="1:13" s="8" customFormat="1" ht="15" customHeight="1" x14ac:dyDescent="0.3">
      <c r="A48" s="11"/>
      <c r="B48" s="24" t="s">
        <v>28</v>
      </c>
      <c r="C48" s="23"/>
      <c r="D48" s="5">
        <f t="shared" si="0"/>
        <v>63</v>
      </c>
      <c r="E48" s="5">
        <v>33</v>
      </c>
      <c r="F48" s="12">
        <v>30</v>
      </c>
      <c r="G48" s="5">
        <f t="shared" si="1"/>
        <v>173</v>
      </c>
      <c r="H48" s="13">
        <v>53</v>
      </c>
      <c r="I48" s="12">
        <v>120</v>
      </c>
      <c r="J48" s="14">
        <f t="shared" si="2"/>
        <v>-63.583815028901739</v>
      </c>
      <c r="K48" s="14">
        <f t="shared" si="2"/>
        <v>-37.735849056603776</v>
      </c>
      <c r="L48" s="14">
        <f t="shared" si="2"/>
        <v>-75</v>
      </c>
      <c r="M48" s="8" t="s">
        <v>60</v>
      </c>
    </row>
    <row r="49" spans="1:13" s="8" customFormat="1" ht="15" customHeight="1" x14ac:dyDescent="0.3">
      <c r="A49" s="15"/>
      <c r="B49" s="16" t="s">
        <v>29</v>
      </c>
      <c r="C49" s="17"/>
      <c r="D49" s="5">
        <f>D19+D26+D40+D44+D47+D48</f>
        <v>21177</v>
      </c>
      <c r="E49" s="5">
        <f t="shared" ref="E49:I49" si="9">E19+E26+E40+E44+E47+E48</f>
        <v>2670</v>
      </c>
      <c r="F49" s="5">
        <f t="shared" si="9"/>
        <v>18507</v>
      </c>
      <c r="G49" s="5">
        <f t="shared" si="9"/>
        <v>990397</v>
      </c>
      <c r="H49" s="5">
        <f t="shared" si="9"/>
        <v>227598</v>
      </c>
      <c r="I49" s="5">
        <f t="shared" si="9"/>
        <v>762799</v>
      </c>
      <c r="J49" s="7">
        <f t="shared" si="2"/>
        <v>-97.861766544123213</v>
      </c>
      <c r="K49" s="7">
        <f t="shared" si="2"/>
        <v>-98.826878970816963</v>
      </c>
      <c r="L49" s="7">
        <f t="shared" si="2"/>
        <v>-97.573803846098386</v>
      </c>
      <c r="M49" s="8" t="s">
        <v>60</v>
      </c>
    </row>
    <row r="51" spans="1:13" x14ac:dyDescent="0.3">
      <c r="A51" s="29" t="s">
        <v>61</v>
      </c>
    </row>
    <row r="52" spans="1:13" x14ac:dyDescent="0.3">
      <c r="A52" s="29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高樹梅</cp:lastModifiedBy>
  <cp:lastPrinted>2018-08-24T04:06:30Z</cp:lastPrinted>
  <dcterms:created xsi:type="dcterms:W3CDTF">2018-08-16T04:21:57Z</dcterms:created>
  <dcterms:modified xsi:type="dcterms:W3CDTF">2020-12-28T03:52:27Z</dcterms:modified>
</cp:coreProperties>
</file>