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apam\Desktop\暫存\"/>
    </mc:Choice>
  </mc:AlternateContent>
  <bookViews>
    <workbookView xWindow="720" yWindow="360" windowWidth="18072" windowHeight="7092"/>
  </bookViews>
  <sheets>
    <sheet name="來臺旅客按居住地" sheetId="1" r:id="rId1"/>
  </sheets>
  <calcPr calcId="162913"/>
</workbook>
</file>

<file path=xl/calcChain.xml><?xml version="1.0" encoding="utf-8"?>
<calcChain xmlns="http://schemas.openxmlformats.org/spreadsheetml/2006/main">
  <c r="G45" i="1" l="1"/>
  <c r="G47" i="1"/>
  <c r="G46" i="1" s="1"/>
  <c r="G48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40" i="1"/>
  <c r="G41" i="1"/>
  <c r="G42" i="1"/>
  <c r="G44" i="1"/>
  <c r="G5" i="1"/>
  <c r="G6" i="1"/>
  <c r="G7" i="1"/>
  <c r="G8" i="1"/>
  <c r="G9" i="1"/>
  <c r="G10" i="1"/>
  <c r="G11" i="1"/>
  <c r="G12" i="1"/>
  <c r="G13" i="1"/>
  <c r="G14" i="1"/>
  <c r="G15" i="1"/>
  <c r="G17" i="1"/>
  <c r="G19" i="1"/>
  <c r="G20" i="1"/>
  <c r="G21" i="1"/>
  <c r="G22" i="1"/>
  <c r="G23" i="1"/>
  <c r="G24" i="1"/>
  <c r="G4" i="1"/>
  <c r="D48" i="1"/>
  <c r="D45" i="1"/>
  <c r="D46" i="1" s="1"/>
  <c r="D47" i="1"/>
  <c r="D41" i="1"/>
  <c r="D43" i="1" s="1"/>
  <c r="D42" i="1"/>
  <c r="D44" i="1"/>
  <c r="D27" i="1"/>
  <c r="D28" i="1"/>
  <c r="D29" i="1"/>
  <c r="D30" i="1"/>
  <c r="D31" i="1"/>
  <c r="D32" i="1"/>
  <c r="D33" i="1"/>
  <c r="D34" i="1"/>
  <c r="D35" i="1"/>
  <c r="D36" i="1"/>
  <c r="D37" i="1"/>
  <c r="D38" i="1"/>
  <c r="D40" i="1"/>
  <c r="D19" i="1"/>
  <c r="D18" i="1" s="1"/>
  <c r="D20" i="1"/>
  <c r="D21" i="1"/>
  <c r="D22" i="1"/>
  <c r="D23" i="1"/>
  <c r="D24" i="1"/>
  <c r="D26" i="1"/>
  <c r="D25" i="1" s="1"/>
  <c r="D17" i="1"/>
  <c r="D10" i="1"/>
  <c r="D11" i="1"/>
  <c r="D12" i="1"/>
  <c r="D13" i="1"/>
  <c r="D14" i="1"/>
  <c r="D15" i="1"/>
  <c r="D5" i="1"/>
  <c r="D6" i="1"/>
  <c r="D7" i="1"/>
  <c r="D8" i="1"/>
  <c r="D9" i="1"/>
  <c r="D4" i="1"/>
  <c r="E43" i="1"/>
  <c r="F43" i="1"/>
  <c r="E49" i="1"/>
  <c r="F49" i="1"/>
  <c r="H49" i="1"/>
  <c r="I49" i="1"/>
  <c r="E46" i="1"/>
  <c r="F46" i="1"/>
  <c r="H46" i="1"/>
  <c r="I46" i="1"/>
  <c r="H43" i="1"/>
  <c r="I43" i="1"/>
  <c r="E39" i="1"/>
  <c r="F39" i="1"/>
  <c r="H39" i="1"/>
  <c r="I39" i="1"/>
  <c r="E25" i="1"/>
  <c r="F25" i="1"/>
  <c r="H25" i="1"/>
  <c r="I25" i="1"/>
  <c r="E18" i="1"/>
  <c r="F18" i="1"/>
  <c r="H18" i="1"/>
  <c r="I18" i="1"/>
  <c r="G43" i="1" l="1"/>
  <c r="G16" i="1"/>
  <c r="G39" i="1"/>
  <c r="G25" i="1"/>
  <c r="D16" i="1"/>
  <c r="J16" i="1" s="1"/>
  <c r="D39" i="1"/>
  <c r="G18" i="1"/>
  <c r="G49" i="1"/>
  <c r="D49" i="1"/>
  <c r="E16" i="1"/>
  <c r="F16" i="1"/>
  <c r="H16" i="1"/>
  <c r="I16" i="1"/>
  <c r="K16" i="1" l="1"/>
  <c r="L16" i="1"/>
  <c r="L49" i="1"/>
  <c r="K49" i="1"/>
  <c r="J49" i="1"/>
  <c r="L48" i="1"/>
  <c r="K48" i="1"/>
  <c r="J48" i="1"/>
  <c r="L47" i="1"/>
  <c r="K47" i="1"/>
  <c r="J47" i="1"/>
  <c r="L46" i="1"/>
  <c r="K46" i="1"/>
  <c r="J46" i="1"/>
  <c r="L45" i="1"/>
  <c r="K45" i="1"/>
  <c r="J45" i="1"/>
  <c r="L44" i="1"/>
  <c r="K44" i="1"/>
  <c r="J44" i="1"/>
  <c r="L43" i="1"/>
  <c r="K43" i="1"/>
  <c r="J43" i="1"/>
  <c r="L42" i="1"/>
  <c r="K42" i="1"/>
  <c r="J42" i="1"/>
  <c r="L41" i="1"/>
  <c r="K41" i="1"/>
  <c r="J41" i="1"/>
  <c r="L40" i="1"/>
  <c r="K40" i="1"/>
  <c r="J40" i="1"/>
  <c r="L39" i="1"/>
  <c r="K39" i="1"/>
  <c r="J39" i="1"/>
  <c r="L38" i="1"/>
  <c r="K38" i="1"/>
  <c r="J38" i="1"/>
  <c r="L37" i="1"/>
  <c r="K37" i="1"/>
  <c r="J37" i="1"/>
  <c r="L36" i="1"/>
  <c r="K36" i="1"/>
  <c r="J36" i="1"/>
  <c r="L35" i="1"/>
  <c r="K35" i="1"/>
  <c r="J35" i="1"/>
  <c r="L34" i="1"/>
  <c r="K34" i="1"/>
  <c r="J34" i="1"/>
  <c r="L33" i="1"/>
  <c r="K33" i="1"/>
  <c r="J33" i="1"/>
  <c r="L32" i="1"/>
  <c r="K32" i="1"/>
  <c r="J32" i="1"/>
  <c r="L31" i="1"/>
  <c r="K31" i="1"/>
  <c r="J31" i="1"/>
  <c r="L30" i="1"/>
  <c r="K30" i="1"/>
  <c r="J30" i="1"/>
  <c r="L29" i="1"/>
  <c r="K29" i="1"/>
  <c r="J29" i="1"/>
  <c r="L28" i="1"/>
  <c r="K28" i="1"/>
  <c r="J28" i="1"/>
  <c r="L27" i="1"/>
  <c r="K27" i="1"/>
  <c r="J27" i="1"/>
  <c r="L26" i="1"/>
  <c r="K26" i="1"/>
  <c r="J26" i="1"/>
  <c r="L25" i="1"/>
  <c r="K25" i="1"/>
  <c r="J25" i="1"/>
  <c r="L24" i="1"/>
  <c r="K24" i="1"/>
  <c r="J24" i="1"/>
  <c r="L23" i="1"/>
  <c r="K23" i="1"/>
  <c r="J23" i="1"/>
  <c r="L22" i="1"/>
  <c r="K22" i="1"/>
  <c r="J22" i="1"/>
  <c r="L21" i="1"/>
  <c r="K21" i="1"/>
  <c r="J21" i="1"/>
  <c r="L20" i="1"/>
  <c r="K20" i="1"/>
  <c r="J20" i="1"/>
  <c r="L19" i="1"/>
  <c r="K19" i="1"/>
  <c r="J19" i="1"/>
  <c r="L18" i="1"/>
  <c r="K18" i="1"/>
  <c r="J18" i="1"/>
  <c r="L17" i="1"/>
  <c r="K17" i="1"/>
  <c r="J17" i="1"/>
  <c r="L15" i="1"/>
  <c r="K15" i="1"/>
  <c r="J15" i="1"/>
  <c r="L14" i="1"/>
  <c r="K14" i="1"/>
  <c r="J14" i="1"/>
  <c r="L13" i="1"/>
  <c r="K13" i="1"/>
  <c r="J13" i="1"/>
  <c r="L12" i="1"/>
  <c r="K12" i="1"/>
  <c r="J12" i="1"/>
  <c r="L11" i="1"/>
  <c r="K11" i="1"/>
  <c r="J11" i="1"/>
  <c r="L10" i="1"/>
  <c r="K10" i="1"/>
  <c r="J10" i="1"/>
  <c r="L9" i="1"/>
  <c r="K9" i="1"/>
  <c r="J9" i="1"/>
  <c r="L8" i="1"/>
  <c r="K8" i="1"/>
  <c r="J8" i="1"/>
  <c r="L7" i="1"/>
  <c r="K7" i="1"/>
  <c r="J7" i="1"/>
  <c r="L6" i="1"/>
  <c r="K6" i="1"/>
  <c r="J6" i="1"/>
  <c r="L5" i="1"/>
  <c r="K5" i="1"/>
  <c r="J5" i="1"/>
  <c r="L4" i="1"/>
  <c r="K4" i="1"/>
  <c r="J4" i="1"/>
</calcChain>
</file>

<file path=xl/sharedStrings.xml><?xml version="1.0" encoding="utf-8"?>
<sst xmlns="http://schemas.openxmlformats.org/spreadsheetml/2006/main" count="113" uniqueCount="62">
  <si>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</si>
  <si>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</si>
  <si>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</si>
  <si>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</si>
  <si>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</si>
  <si>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</si>
  <si>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</si>
  <si>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</si>
  <si>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</si>
  <si>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</si>
  <si>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</si>
  <si>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</si>
  <si>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</si>
  <si>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</si>
  <si>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</si>
  <si>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</si>
  <si>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</si>
  <si>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</si>
  <si>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</si>
  <si>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</si>
  <si>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</si>
  <si>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</si>
  <si>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</si>
  <si>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</si>
  <si>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</si>
  <si>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</si>
  <si>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</si>
  <si>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</si>
  <si>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</si>
  <si>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</si>
  <si>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</si>
  <si>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</si>
  <si>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</si>
  <si>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</si>
  <si>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</si>
  <si>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</si>
  <si>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</si>
  <si>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</si>
  <si>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</si>
  <si>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</si>
  <si>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</si>
  <si>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</si>
  <si>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</si>
  <si>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</si>
  <si>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</si>
  <si>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</si>
  <si>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</si>
  <si>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</si>
  <si>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</si>
  <si>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</si>
  <si>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</si>
  <si>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</si>
  <si>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</si>
  <si>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</si>
  <si>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</si>
  <si>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</si>
  <si>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</si>
  <si>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110年1至4月來臺旅客人次及成長率－按居住地分
Table 1-2 Visitor Arrivals by Residence,
January-April,2021</t>
  </si>
  <si>
    <t>110年1至4月 Jan.-April., 2021</t>
  </si>
  <si>
    <t>109年1至4月 Jan.-April., 2020</t>
  </si>
  <si>
    <t/>
  </si>
  <si>
    <t>註1: 本表華僑旅客包含持入境特別簽證之大陸地區、港澳居民，及長期旅居境外之無戶籍國民。
註2: 資料來源：內政部移民署。
Note 1: Overseas Chinese travelers in this table include residents of mainland China, Hong Kong and Macao holding special entry visas, and ROC nationals without household registration who have lived abroad for a long period of time.
Note 2: Source: National Immigration Agency, Ministry of the Interior.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</si>
</sst>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sz val="9"/>
      <color indexed="8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vertical="center"/>
    </xf>
    <xf numFmtId="178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77" fontId="1" fillId="0" borderId="5" xfId="0" applyNumberFormat="1" applyFont="1" applyBorder="1" applyAlignment="1">
      <alignment vertical="center"/>
    </xf>
    <xf numFmtId="177" fontId="1" fillId="0" borderId="6" xfId="0" applyNumberFormat="1" applyFont="1" applyBorder="1" applyAlignment="1">
      <alignment vertical="center"/>
    </xf>
    <xf numFmtId="178" fontId="1" fillId="0" borderId="6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vertical="center" textRotation="255"/>
    </xf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vertical="center" textRotation="255"/>
    </xf>
    <xf numFmtId="0" fontId="8" fillId="0" borderId="8" xfId="0" applyFont="1" applyBorder="1" applyAlignment="1">
      <alignment vertical="center" textRotation="255"/>
    </xf>
    <xf numFmtId="0" fontId="8" fillId="0" borderId="9" xfId="0" applyFont="1" applyBorder="1" applyAlignment="1">
      <alignment vertical="center" textRotation="255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8" fillId="0" borderId="1" xfId="1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0" fillId="0" borderId="0" xfId="0" applyAlignment="1"/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tabSelected="1" workbookViewId="0">
      <pane ySplit="3" topLeftCell="A37" activePane="bottomLeft" state="frozen"/>
      <selection pane="bottomLeft" sqref="A1:L49"/>
    </sheetView>
  </sheetViews>
  <sheetFormatPr defaultColWidth="9" defaultRowHeight="16.2" x14ac:dyDescent="0.3"/>
  <cols>
    <col min="1" max="1" width="3.33203125" style="1" customWidth="1"/>
    <col min="2" max="2" width="3.88671875" style="1" customWidth="1"/>
    <col min="3" max="3" width="16.109375" style="1" customWidth="1"/>
    <col min="4" max="4" width="8.109375" style="1" customWidth="1"/>
    <col min="5" max="5" width="8" style="1" customWidth="1"/>
    <col min="6" max="6" width="9.109375" style="1" customWidth="1"/>
    <col min="7" max="7" width="8.21875" style="1" customWidth="1"/>
    <col min="8" max="8" width="8" style="1" customWidth="1"/>
    <col min="9" max="9" width="8.44140625" style="1" customWidth="1"/>
    <col min="10" max="10" width="6.44140625" style="1" customWidth="1"/>
    <col min="11" max="11" width="7.33203125" style="1" customWidth="1"/>
    <col min="12" max="12" width="7.77734375" style="1" customWidth="1"/>
    <col min="13" max="16384" width="9" style="1"/>
  </cols>
  <sheetData>
    <row r="1" spans="1:13" ht="62.4" customHeight="1" x14ac:dyDescent="0.3">
      <c r="A1" s="25" t="s">
        <v>57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3" s="2" customFormat="1" ht="20.399999999999999" customHeight="1" x14ac:dyDescent="0.3">
      <c r="A2" s="27" t="s">
        <v>0</v>
      </c>
      <c r="B2" s="27"/>
      <c r="C2" s="27"/>
      <c r="D2" s="28" t="s">
        <v>58</v>
      </c>
      <c r="E2" s="28"/>
      <c r="F2" s="28"/>
      <c r="G2" s="28" t="s">
        <v>59</v>
      </c>
      <c r="H2" s="28"/>
      <c r="I2" s="28"/>
      <c r="J2" s="28" t="s">
        <v>1</v>
      </c>
      <c r="K2" s="28"/>
      <c r="L2" s="28"/>
    </row>
    <row r="3" spans="1:13" s="2" customFormat="1" ht="43.2" customHeight="1" x14ac:dyDescent="0.3">
      <c r="A3" s="27"/>
      <c r="B3" s="27"/>
      <c r="C3" s="27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r="4" spans="1:13" s="8" customFormat="1" ht="15" customHeight="1" x14ac:dyDescent="0.3">
      <c r="A4" s="19" t="s">
        <v>5</v>
      </c>
      <c r="B4" s="18" t="s">
        <v>6</v>
      </c>
      <c r="C4" s="17"/>
      <c r="D4" s="5">
        <f>E4+F4</f>
        <v>2719</v>
      </c>
      <c r="E4" s="5">
        <v>2676</v>
      </c>
      <c r="F4" s="6">
        <v>43</v>
      </c>
      <c r="G4" s="5">
        <f>H4+I4</f>
        <v>167986</v>
      </c>
      <c r="H4" s="5">
        <v>157775</v>
      </c>
      <c r="I4" s="6">
        <v>10211</v>
      </c>
      <c r="J4" s="7">
        <f>IF(G4=0,"-",((D4/G4)-1)*100)</f>
        <v>-98.381412736775687</v>
      </c>
      <c r="K4" s="7">
        <f>IF(H4=0,"-",((E4/H4)-1)*100)</f>
        <v>-98.303913801299316</v>
      </c>
      <c r="L4" s="7">
        <f>IF(I4=0,"-",((F4/I4)-1)*100)</f>
        <v>-99.578885515620414</v>
      </c>
      <c r="M4" s="8" t="s">
        <v>60</v>
      </c>
    </row>
    <row r="5" spans="1:13" s="8" customFormat="1" ht="15" customHeight="1" x14ac:dyDescent="0.3">
      <c r="A5" s="20"/>
      <c r="B5" s="18" t="s">
        <v>7</v>
      </c>
      <c r="C5" s="17"/>
      <c r="D5" s="5">
        <f t="shared" ref="D5:D48" si="0">E5+F5</f>
        <v>4226</v>
      </c>
      <c r="E5" s="5">
        <v>4214</v>
      </c>
      <c r="F5" s="6">
        <v>12</v>
      </c>
      <c r="G5" s="5">
        <f t="shared" ref="G5:G48" si="1">H5+I5</f>
        <v>98612</v>
      </c>
      <c r="H5" s="5">
        <v>95105</v>
      </c>
      <c r="I5" s="6">
        <v>3507</v>
      </c>
      <c r="J5" s="7">
        <f t="shared" ref="J5:L49" si="2">IF(G5=0,"-",((D5/G5)-1)*100)</f>
        <v>-95.714517502940822</v>
      </c>
      <c r="K5" s="7">
        <f t="shared" si="2"/>
        <v>-95.569107828189885</v>
      </c>
      <c r="L5" s="7">
        <f t="shared" si="2"/>
        <v>-99.65782720273738</v>
      </c>
      <c r="M5" s="8" t="s">
        <v>60</v>
      </c>
    </row>
    <row r="6" spans="1:13" s="8" customFormat="1" ht="15" customHeight="1" x14ac:dyDescent="0.3">
      <c r="A6" s="20"/>
      <c r="B6" s="18" t="s">
        <v>8</v>
      </c>
      <c r="C6" s="17"/>
      <c r="D6" s="5">
        <f t="shared" si="0"/>
        <v>4268</v>
      </c>
      <c r="E6" s="5">
        <v>61</v>
      </c>
      <c r="F6" s="6">
        <v>4207</v>
      </c>
      <c r="G6" s="5">
        <f t="shared" si="1"/>
        <v>262613</v>
      </c>
      <c r="H6" s="5">
        <v>289</v>
      </c>
      <c r="I6" s="6">
        <v>262324</v>
      </c>
      <c r="J6" s="7">
        <f t="shared" si="2"/>
        <v>-98.374794850216858</v>
      </c>
      <c r="K6" s="7">
        <f t="shared" si="2"/>
        <v>-78.892733564013838</v>
      </c>
      <c r="L6" s="7">
        <f t="shared" si="2"/>
        <v>-98.396258062548597</v>
      </c>
      <c r="M6" s="8" t="s">
        <v>60</v>
      </c>
    </row>
    <row r="7" spans="1:13" s="8" customFormat="1" ht="15" customHeight="1" x14ac:dyDescent="0.3">
      <c r="A7" s="20"/>
      <c r="B7" s="18" t="s">
        <v>9</v>
      </c>
      <c r="C7" s="17"/>
      <c r="D7" s="5">
        <f t="shared" si="0"/>
        <v>1328</v>
      </c>
      <c r="E7" s="5">
        <v>40</v>
      </c>
      <c r="F7" s="6">
        <v>1288</v>
      </c>
      <c r="G7" s="5">
        <f t="shared" si="1"/>
        <v>176221</v>
      </c>
      <c r="H7" s="5">
        <v>522</v>
      </c>
      <c r="I7" s="6">
        <v>175699</v>
      </c>
      <c r="J7" s="7">
        <f t="shared" si="2"/>
        <v>-99.246400826235231</v>
      </c>
      <c r="K7" s="7">
        <f t="shared" si="2"/>
        <v>-92.337164750957854</v>
      </c>
      <c r="L7" s="7">
        <f t="shared" si="2"/>
        <v>-99.266928098623211</v>
      </c>
      <c r="M7" s="8" t="s">
        <v>60</v>
      </c>
    </row>
    <row r="8" spans="1:13" s="8" customFormat="1" ht="15" customHeight="1" x14ac:dyDescent="0.3">
      <c r="A8" s="20"/>
      <c r="B8" s="18" t="s">
        <v>10</v>
      </c>
      <c r="C8" s="17"/>
      <c r="D8" s="5">
        <f t="shared" si="0"/>
        <v>831</v>
      </c>
      <c r="E8" s="5">
        <v>2</v>
      </c>
      <c r="F8" s="6">
        <v>829</v>
      </c>
      <c r="G8" s="5">
        <f t="shared" si="1"/>
        <v>5714</v>
      </c>
      <c r="H8" s="5">
        <v>1</v>
      </c>
      <c r="I8" s="6">
        <v>5713</v>
      </c>
      <c r="J8" s="7">
        <f t="shared" si="2"/>
        <v>-85.456772838641925</v>
      </c>
      <c r="K8" s="7">
        <f t="shared" si="2"/>
        <v>100</v>
      </c>
      <c r="L8" s="7">
        <f t="shared" si="2"/>
        <v>-85.489235077892516</v>
      </c>
      <c r="M8" s="8" t="s">
        <v>60</v>
      </c>
    </row>
    <row r="9" spans="1:13" s="8" customFormat="1" ht="15" customHeight="1" x14ac:dyDescent="0.3">
      <c r="A9" s="20"/>
      <c r="B9" s="18" t="s">
        <v>11</v>
      </c>
      <c r="C9" s="17"/>
      <c r="D9" s="5">
        <f t="shared" si="0"/>
        <v>270</v>
      </c>
      <c r="E9" s="5">
        <v>4</v>
      </c>
      <c r="F9" s="6">
        <v>266</v>
      </c>
      <c r="G9" s="5">
        <f t="shared" si="1"/>
        <v>2306</v>
      </c>
      <c r="H9" s="5">
        <v>18</v>
      </c>
      <c r="I9" s="6">
        <v>2288</v>
      </c>
      <c r="J9" s="7">
        <f t="shared" si="2"/>
        <v>-88.291413703382489</v>
      </c>
      <c r="K9" s="7">
        <f t="shared" si="2"/>
        <v>-77.777777777777786</v>
      </c>
      <c r="L9" s="7">
        <f t="shared" si="2"/>
        <v>-88.37412587412588</v>
      </c>
      <c r="M9" s="8" t="s">
        <v>60</v>
      </c>
    </row>
    <row r="10" spans="1:13" s="8" customFormat="1" ht="15" customHeight="1" x14ac:dyDescent="0.3">
      <c r="A10" s="20"/>
      <c r="B10" s="19" t="s">
        <v>12</v>
      </c>
      <c r="C10" s="9" t="s">
        <v>30</v>
      </c>
      <c r="D10" s="5">
        <f>E10+F10</f>
        <v>2233</v>
      </c>
      <c r="E10" s="5">
        <v>13</v>
      </c>
      <c r="F10" s="6">
        <v>2220</v>
      </c>
      <c r="G10" s="5">
        <f t="shared" si="1"/>
        <v>68154</v>
      </c>
      <c r="H10" s="5">
        <v>156</v>
      </c>
      <c r="I10" s="6">
        <v>67998</v>
      </c>
      <c r="J10" s="7">
        <f t="shared" si="2"/>
        <v>-96.723596560730101</v>
      </c>
      <c r="K10" s="7">
        <f t="shared" si="2"/>
        <v>-91.666666666666657</v>
      </c>
      <c r="L10" s="7">
        <f t="shared" si="2"/>
        <v>-96.735198094061587</v>
      </c>
      <c r="M10" s="8" t="s">
        <v>60</v>
      </c>
    </row>
    <row r="11" spans="1:13" s="8" customFormat="1" ht="15" customHeight="1" x14ac:dyDescent="0.3">
      <c r="A11" s="20"/>
      <c r="B11" s="20"/>
      <c r="C11" s="10" t="s">
        <v>31</v>
      </c>
      <c r="D11" s="5">
        <f t="shared" si="0"/>
        <v>948</v>
      </c>
      <c r="E11" s="5">
        <v>22</v>
      </c>
      <c r="F11" s="6">
        <v>926</v>
      </c>
      <c r="G11" s="5">
        <f t="shared" si="1"/>
        <v>48619</v>
      </c>
      <c r="H11" s="5">
        <v>53</v>
      </c>
      <c r="I11" s="6">
        <v>48566</v>
      </c>
      <c r="J11" s="7">
        <f t="shared" si="2"/>
        <v>-98.050145005039184</v>
      </c>
      <c r="K11" s="7">
        <f t="shared" si="2"/>
        <v>-58.490566037735846</v>
      </c>
      <c r="L11" s="7">
        <f t="shared" si="2"/>
        <v>-98.093316311823088</v>
      </c>
      <c r="M11" s="8" t="s">
        <v>60</v>
      </c>
    </row>
    <row r="12" spans="1:13" s="8" customFormat="1" ht="15" customHeight="1" x14ac:dyDescent="0.3">
      <c r="A12" s="20"/>
      <c r="B12" s="20"/>
      <c r="C12" s="10" t="s">
        <v>32</v>
      </c>
      <c r="D12" s="5">
        <f t="shared" si="0"/>
        <v>4602</v>
      </c>
      <c r="E12" s="5">
        <v>28</v>
      </c>
      <c r="F12" s="6">
        <v>4574</v>
      </c>
      <c r="G12" s="5">
        <f t="shared" si="1"/>
        <v>40400</v>
      </c>
      <c r="H12" s="5">
        <v>93</v>
      </c>
      <c r="I12" s="6">
        <v>40307</v>
      </c>
      <c r="J12" s="7">
        <f t="shared" si="2"/>
        <v>-88.60891089108911</v>
      </c>
      <c r="K12" s="7">
        <f t="shared" si="2"/>
        <v>-69.892473118279568</v>
      </c>
      <c r="L12" s="7">
        <f t="shared" si="2"/>
        <v>-88.652095169573514</v>
      </c>
      <c r="M12" s="8" t="s">
        <v>60</v>
      </c>
    </row>
    <row r="13" spans="1:13" s="8" customFormat="1" ht="15" customHeight="1" x14ac:dyDescent="0.3">
      <c r="A13" s="20"/>
      <c r="B13" s="20"/>
      <c r="C13" s="10" t="s">
        <v>33</v>
      </c>
      <c r="D13" s="5">
        <f t="shared" si="0"/>
        <v>5178</v>
      </c>
      <c r="E13" s="5">
        <v>30</v>
      </c>
      <c r="F13" s="6">
        <v>5148</v>
      </c>
      <c r="G13" s="5">
        <f t="shared" si="1"/>
        <v>69501</v>
      </c>
      <c r="H13" s="5">
        <v>333</v>
      </c>
      <c r="I13" s="6">
        <v>69168</v>
      </c>
      <c r="J13" s="7">
        <f t="shared" si="2"/>
        <v>-92.5497474856477</v>
      </c>
      <c r="K13" s="7">
        <f t="shared" si="2"/>
        <v>-90.990990990990994</v>
      </c>
      <c r="L13" s="7">
        <f t="shared" si="2"/>
        <v>-92.55725190839695</v>
      </c>
      <c r="M13" s="8" t="s">
        <v>60</v>
      </c>
    </row>
    <row r="14" spans="1:13" s="8" customFormat="1" ht="15" customHeight="1" x14ac:dyDescent="0.3">
      <c r="A14" s="20"/>
      <c r="B14" s="20"/>
      <c r="C14" s="10" t="s">
        <v>34</v>
      </c>
      <c r="D14" s="5">
        <f t="shared" si="0"/>
        <v>5157</v>
      </c>
      <c r="E14" s="5">
        <v>7</v>
      </c>
      <c r="F14" s="6">
        <v>5150</v>
      </c>
      <c r="G14" s="5">
        <f t="shared" si="1"/>
        <v>55623</v>
      </c>
      <c r="H14" s="5">
        <v>49</v>
      </c>
      <c r="I14" s="6">
        <v>55574</v>
      </c>
      <c r="J14" s="7">
        <f t="shared" si="2"/>
        <v>-90.728655412329431</v>
      </c>
      <c r="K14" s="7">
        <f t="shared" si="2"/>
        <v>-85.714285714285722</v>
      </c>
      <c r="L14" s="7">
        <f t="shared" si="2"/>
        <v>-90.733076618562635</v>
      </c>
      <c r="M14" s="8" t="s">
        <v>60</v>
      </c>
    </row>
    <row r="15" spans="1:13" s="8" customFormat="1" ht="15" customHeight="1" x14ac:dyDescent="0.3">
      <c r="A15" s="20"/>
      <c r="B15" s="20"/>
      <c r="C15" s="10" t="s">
        <v>35</v>
      </c>
      <c r="D15" s="5">
        <f t="shared" si="0"/>
        <v>18949</v>
      </c>
      <c r="E15" s="5">
        <v>27</v>
      </c>
      <c r="F15" s="6">
        <v>18922</v>
      </c>
      <c r="G15" s="5">
        <f t="shared" si="1"/>
        <v>78449</v>
      </c>
      <c r="H15" s="5">
        <v>666</v>
      </c>
      <c r="I15" s="6">
        <v>77783</v>
      </c>
      <c r="J15" s="7">
        <f t="shared" si="2"/>
        <v>-75.845453734273221</v>
      </c>
      <c r="K15" s="7">
        <f t="shared" si="2"/>
        <v>-95.945945945945937</v>
      </c>
      <c r="L15" s="7">
        <f t="shared" si="2"/>
        <v>-75.673347646658002</v>
      </c>
      <c r="M15" s="8" t="s">
        <v>60</v>
      </c>
    </row>
    <row r="16" spans="1:13" s="8" customFormat="1" ht="15" customHeight="1" x14ac:dyDescent="0.3">
      <c r="A16" s="20"/>
      <c r="B16" s="20"/>
      <c r="C16" s="10" t="s">
        <v>36</v>
      </c>
      <c r="D16" s="5">
        <f t="shared" ref="D16:I16" si="3">D17-D10-D11-D12-D13-D14-D15</f>
        <v>500</v>
      </c>
      <c r="E16" s="5">
        <f t="shared" si="3"/>
        <v>20</v>
      </c>
      <c r="F16" s="5">
        <f t="shared" si="3"/>
        <v>480</v>
      </c>
      <c r="G16" s="5">
        <f t="shared" si="3"/>
        <v>3698</v>
      </c>
      <c r="H16" s="5">
        <f t="shared" si="3"/>
        <v>47</v>
      </c>
      <c r="I16" s="5">
        <f t="shared" si="3"/>
        <v>3651</v>
      </c>
      <c r="J16" s="7">
        <f t="shared" si="2"/>
        <v>-86.479177934018395</v>
      </c>
      <c r="K16" s="7">
        <f t="shared" si="2"/>
        <v>-57.446808510638306</v>
      </c>
      <c r="L16" s="7">
        <f t="shared" si="2"/>
        <v>-86.85291700903862</v>
      </c>
      <c r="M16" s="8" t="s">
        <v>60</v>
      </c>
    </row>
    <row r="17" spans="1:13" s="8" customFormat="1" ht="15" customHeight="1" x14ac:dyDescent="0.3">
      <c r="A17" s="20"/>
      <c r="B17" s="21"/>
      <c r="C17" s="10" t="s">
        <v>13</v>
      </c>
      <c r="D17" s="5">
        <f t="shared" si="0"/>
        <v>37567</v>
      </c>
      <c r="E17" s="5">
        <v>147</v>
      </c>
      <c r="F17" s="6">
        <v>37420</v>
      </c>
      <c r="G17" s="5">
        <f t="shared" si="1"/>
        <v>364444</v>
      </c>
      <c r="H17" s="5">
        <v>1397</v>
      </c>
      <c r="I17" s="6">
        <v>363047</v>
      </c>
      <c r="J17" s="7">
        <f t="shared" si="2"/>
        <v>-89.691969136547726</v>
      </c>
      <c r="K17" s="7">
        <f t="shared" si="2"/>
        <v>-89.477451682176095</v>
      </c>
      <c r="L17" s="7">
        <f t="shared" si="2"/>
        <v>-89.69279459684283</v>
      </c>
      <c r="M17" s="8" t="s">
        <v>60</v>
      </c>
    </row>
    <row r="18" spans="1:13" s="8" customFormat="1" ht="15" customHeight="1" x14ac:dyDescent="0.3">
      <c r="A18" s="20"/>
      <c r="B18" s="18" t="s">
        <v>14</v>
      </c>
      <c r="C18" s="17"/>
      <c r="D18" s="5">
        <f t="shared" ref="D18:I18" si="4">D19-D4-D5-D6-D7-D8-D9-D17</f>
        <v>280</v>
      </c>
      <c r="E18" s="5">
        <f t="shared" si="4"/>
        <v>0</v>
      </c>
      <c r="F18" s="5">
        <f t="shared" si="4"/>
        <v>280</v>
      </c>
      <c r="G18" s="5">
        <f t="shared" si="4"/>
        <v>1602</v>
      </c>
      <c r="H18" s="5">
        <f t="shared" si="4"/>
        <v>5</v>
      </c>
      <c r="I18" s="5">
        <f t="shared" si="4"/>
        <v>1597</v>
      </c>
      <c r="J18" s="7">
        <f t="shared" si="2"/>
        <v>-82.52184769038702</v>
      </c>
      <c r="K18" s="7">
        <f t="shared" si="2"/>
        <v>-100</v>
      </c>
      <c r="L18" s="7">
        <f t="shared" si="2"/>
        <v>-82.467125860989356</v>
      </c>
      <c r="M18" s="8" t="s">
        <v>60</v>
      </c>
    </row>
    <row r="19" spans="1:13" s="8" customFormat="1" ht="15" customHeight="1" x14ac:dyDescent="0.3">
      <c r="A19" s="21"/>
      <c r="B19" s="18" t="s">
        <v>15</v>
      </c>
      <c r="C19" s="17"/>
      <c r="D19" s="5">
        <f t="shared" si="0"/>
        <v>51489</v>
      </c>
      <c r="E19" s="5">
        <v>7144</v>
      </c>
      <c r="F19" s="6">
        <v>44345</v>
      </c>
      <c r="G19" s="5">
        <f t="shared" si="1"/>
        <v>1079498</v>
      </c>
      <c r="H19" s="5">
        <v>255112</v>
      </c>
      <c r="I19" s="6">
        <v>824386</v>
      </c>
      <c r="J19" s="7">
        <f t="shared" si="2"/>
        <v>-95.230282964859597</v>
      </c>
      <c r="K19" s="7">
        <f t="shared" si="2"/>
        <v>-97.199661325221868</v>
      </c>
      <c r="L19" s="7">
        <f t="shared" si="2"/>
        <v>-94.620845089557562</v>
      </c>
      <c r="M19" s="8" t="s">
        <v>60</v>
      </c>
    </row>
    <row r="20" spans="1:13" s="8" customFormat="1" ht="15" customHeight="1" x14ac:dyDescent="0.3">
      <c r="A20" s="19" t="s">
        <v>16</v>
      </c>
      <c r="B20" s="18" t="s">
        <v>37</v>
      </c>
      <c r="C20" s="17"/>
      <c r="D20" s="5">
        <f t="shared" si="0"/>
        <v>460</v>
      </c>
      <c r="E20" s="5">
        <v>49</v>
      </c>
      <c r="F20" s="6">
        <v>411</v>
      </c>
      <c r="G20" s="5">
        <f t="shared" si="1"/>
        <v>17815</v>
      </c>
      <c r="H20" s="5">
        <v>81</v>
      </c>
      <c r="I20" s="6">
        <v>17734</v>
      </c>
      <c r="J20" s="7">
        <f t="shared" si="2"/>
        <v>-97.417906258770699</v>
      </c>
      <c r="K20" s="7">
        <f t="shared" si="2"/>
        <v>-39.506172839506171</v>
      </c>
      <c r="L20" s="7">
        <f t="shared" si="2"/>
        <v>-97.682417954212255</v>
      </c>
      <c r="M20" s="8" t="s">
        <v>60</v>
      </c>
    </row>
    <row r="21" spans="1:13" s="8" customFormat="1" ht="15" customHeight="1" x14ac:dyDescent="0.3">
      <c r="A21" s="20"/>
      <c r="B21" s="18" t="s">
        <v>38</v>
      </c>
      <c r="C21" s="17"/>
      <c r="D21" s="5">
        <f t="shared" si="0"/>
        <v>4108</v>
      </c>
      <c r="E21" s="5">
        <v>750</v>
      </c>
      <c r="F21" s="6">
        <v>3358</v>
      </c>
      <c r="G21" s="5">
        <f t="shared" si="1"/>
        <v>74578</v>
      </c>
      <c r="H21" s="5">
        <v>679</v>
      </c>
      <c r="I21" s="6">
        <v>73899</v>
      </c>
      <c r="J21" s="7">
        <f t="shared" si="2"/>
        <v>-94.491673147577032</v>
      </c>
      <c r="K21" s="7">
        <f t="shared" si="2"/>
        <v>10.456553755522835</v>
      </c>
      <c r="L21" s="7">
        <f t="shared" si="2"/>
        <v>-95.455960161842512</v>
      </c>
      <c r="M21" s="8" t="s">
        <v>60</v>
      </c>
    </row>
    <row r="22" spans="1:13" s="8" customFormat="1" ht="15" customHeight="1" x14ac:dyDescent="0.3">
      <c r="A22" s="20"/>
      <c r="B22" s="18" t="s">
        <v>39</v>
      </c>
      <c r="C22" s="17"/>
      <c r="D22" s="5">
        <f t="shared" si="0"/>
        <v>68</v>
      </c>
      <c r="E22" s="5">
        <v>0</v>
      </c>
      <c r="F22" s="6">
        <v>68</v>
      </c>
      <c r="G22" s="5">
        <f t="shared" si="1"/>
        <v>485</v>
      </c>
      <c r="H22" s="5">
        <v>2</v>
      </c>
      <c r="I22" s="6">
        <v>483</v>
      </c>
      <c r="J22" s="7">
        <f t="shared" si="2"/>
        <v>-85.979381443298976</v>
      </c>
      <c r="K22" s="7">
        <f t="shared" si="2"/>
        <v>-100</v>
      </c>
      <c r="L22" s="7">
        <f t="shared" si="2"/>
        <v>-85.921325051759837</v>
      </c>
      <c r="M22" s="8" t="s">
        <v>60</v>
      </c>
    </row>
    <row r="23" spans="1:13" s="8" customFormat="1" ht="15" customHeight="1" x14ac:dyDescent="0.3">
      <c r="A23" s="20"/>
      <c r="B23" s="18" t="s">
        <v>40</v>
      </c>
      <c r="C23" s="17"/>
      <c r="D23" s="5">
        <f t="shared" si="0"/>
        <v>81</v>
      </c>
      <c r="E23" s="5">
        <v>18</v>
      </c>
      <c r="F23" s="6">
        <v>63</v>
      </c>
      <c r="G23" s="5">
        <f t="shared" si="1"/>
        <v>650</v>
      </c>
      <c r="H23" s="5">
        <v>50</v>
      </c>
      <c r="I23" s="6">
        <v>600</v>
      </c>
      <c r="J23" s="7">
        <f t="shared" si="2"/>
        <v>-87.538461538461547</v>
      </c>
      <c r="K23" s="7">
        <f t="shared" si="2"/>
        <v>-64</v>
      </c>
      <c r="L23" s="7">
        <f t="shared" si="2"/>
        <v>-89.5</v>
      </c>
      <c r="M23" s="8" t="s">
        <v>60</v>
      </c>
    </row>
    <row r="24" spans="1:13" s="8" customFormat="1" ht="15" customHeight="1" x14ac:dyDescent="0.3">
      <c r="A24" s="20"/>
      <c r="B24" s="18" t="s">
        <v>41</v>
      </c>
      <c r="C24" s="17"/>
      <c r="D24" s="5">
        <f t="shared" si="0"/>
        <v>22</v>
      </c>
      <c r="E24" s="5">
        <v>12</v>
      </c>
      <c r="F24" s="6">
        <v>10</v>
      </c>
      <c r="G24" s="5">
        <f t="shared" si="1"/>
        <v>249</v>
      </c>
      <c r="H24" s="5">
        <v>47</v>
      </c>
      <c r="I24" s="6">
        <v>202</v>
      </c>
      <c r="J24" s="7">
        <f t="shared" si="2"/>
        <v>-91.164658634538156</v>
      </c>
      <c r="K24" s="7">
        <f t="shared" si="2"/>
        <v>-74.468085106382986</v>
      </c>
      <c r="L24" s="7">
        <f t="shared" si="2"/>
        <v>-95.049504950495049</v>
      </c>
      <c r="M24" s="8" t="s">
        <v>60</v>
      </c>
    </row>
    <row r="25" spans="1:13" s="8" customFormat="1" ht="15" customHeight="1" x14ac:dyDescent="0.3">
      <c r="A25" s="20"/>
      <c r="B25" s="18" t="s">
        <v>17</v>
      </c>
      <c r="C25" s="17"/>
      <c r="D25" s="5">
        <f t="shared" ref="D25:I25" si="5">D26-D20-D21-D22-D23-D24</f>
        <v>318</v>
      </c>
      <c r="E25" s="5">
        <f t="shared" si="5"/>
        <v>12</v>
      </c>
      <c r="F25" s="5">
        <f t="shared" si="5"/>
        <v>306</v>
      </c>
      <c r="G25" s="5">
        <f t="shared" si="5"/>
        <v>2164</v>
      </c>
      <c r="H25" s="5">
        <f t="shared" si="5"/>
        <v>38</v>
      </c>
      <c r="I25" s="5">
        <f t="shared" si="5"/>
        <v>2126</v>
      </c>
      <c r="J25" s="7">
        <f t="shared" si="2"/>
        <v>-85.304990757855819</v>
      </c>
      <c r="K25" s="7">
        <f t="shared" si="2"/>
        <v>-68.421052631578945</v>
      </c>
      <c r="L25" s="7">
        <f t="shared" si="2"/>
        <v>-85.606773283160862</v>
      </c>
      <c r="M25" s="8" t="s">
        <v>60</v>
      </c>
    </row>
    <row r="26" spans="1:13" s="8" customFormat="1" ht="15" customHeight="1" x14ac:dyDescent="0.3">
      <c r="A26" s="21"/>
      <c r="B26" s="18" t="s">
        <v>18</v>
      </c>
      <c r="C26" s="17"/>
      <c r="D26" s="5">
        <f t="shared" si="0"/>
        <v>5057</v>
      </c>
      <c r="E26" s="5">
        <v>841</v>
      </c>
      <c r="F26" s="6">
        <v>4216</v>
      </c>
      <c r="G26" s="5">
        <f t="shared" si="1"/>
        <v>95941</v>
      </c>
      <c r="H26" s="5">
        <v>897</v>
      </c>
      <c r="I26" s="6">
        <v>95044</v>
      </c>
      <c r="J26" s="7">
        <f t="shared" si="2"/>
        <v>-94.729052230016364</v>
      </c>
      <c r="K26" s="7">
        <f t="shared" si="2"/>
        <v>-6.2430323299888517</v>
      </c>
      <c r="L26" s="7">
        <f t="shared" si="2"/>
        <v>-95.564159757585969</v>
      </c>
      <c r="M26" s="8" t="s">
        <v>60</v>
      </c>
    </row>
    <row r="27" spans="1:13" s="8" customFormat="1" ht="15" customHeight="1" x14ac:dyDescent="0.3">
      <c r="A27" s="19" t="s">
        <v>19</v>
      </c>
      <c r="B27" s="18" t="s">
        <v>42</v>
      </c>
      <c r="C27" s="17"/>
      <c r="D27" s="5">
        <f t="shared" si="0"/>
        <v>308</v>
      </c>
      <c r="E27" s="5">
        <v>5</v>
      </c>
      <c r="F27" s="6">
        <v>303</v>
      </c>
      <c r="G27" s="5">
        <f t="shared" si="1"/>
        <v>1145</v>
      </c>
      <c r="H27" s="5">
        <v>5</v>
      </c>
      <c r="I27" s="6">
        <v>1140</v>
      </c>
      <c r="J27" s="7">
        <f t="shared" si="2"/>
        <v>-73.100436681222703</v>
      </c>
      <c r="K27" s="7">
        <f t="shared" si="2"/>
        <v>0</v>
      </c>
      <c r="L27" s="7">
        <f t="shared" si="2"/>
        <v>-73.421052631578945</v>
      </c>
      <c r="M27" s="8" t="s">
        <v>60</v>
      </c>
    </row>
    <row r="28" spans="1:13" s="8" customFormat="1" ht="15" customHeight="1" x14ac:dyDescent="0.3">
      <c r="A28" s="20"/>
      <c r="B28" s="18" t="s">
        <v>43</v>
      </c>
      <c r="C28" s="17"/>
      <c r="D28" s="5">
        <f t="shared" si="0"/>
        <v>568</v>
      </c>
      <c r="E28" s="5">
        <v>28</v>
      </c>
      <c r="F28" s="6">
        <v>540</v>
      </c>
      <c r="G28" s="5">
        <f t="shared" si="1"/>
        <v>8043</v>
      </c>
      <c r="H28" s="5">
        <v>20</v>
      </c>
      <c r="I28" s="6">
        <v>8023</v>
      </c>
      <c r="J28" s="7">
        <f t="shared" si="2"/>
        <v>-92.937958473206521</v>
      </c>
      <c r="K28" s="7">
        <f t="shared" si="2"/>
        <v>39.999999999999993</v>
      </c>
      <c r="L28" s="7">
        <f t="shared" si="2"/>
        <v>-93.269350616976183</v>
      </c>
      <c r="M28" s="8" t="s">
        <v>60</v>
      </c>
    </row>
    <row r="29" spans="1:13" s="8" customFormat="1" ht="15" customHeight="1" x14ac:dyDescent="0.3">
      <c r="A29" s="20"/>
      <c r="B29" s="18" t="s">
        <v>44</v>
      </c>
      <c r="C29" s="17"/>
      <c r="D29" s="5">
        <f t="shared" si="0"/>
        <v>798</v>
      </c>
      <c r="E29" s="5">
        <v>27</v>
      </c>
      <c r="F29" s="6">
        <v>771</v>
      </c>
      <c r="G29" s="5">
        <f t="shared" si="1"/>
        <v>8245</v>
      </c>
      <c r="H29" s="5">
        <v>22</v>
      </c>
      <c r="I29" s="6">
        <v>8223</v>
      </c>
      <c r="J29" s="7">
        <f t="shared" si="2"/>
        <v>-90.321406913280782</v>
      </c>
      <c r="K29" s="7">
        <f t="shared" si="2"/>
        <v>22.72727272727273</v>
      </c>
      <c r="L29" s="7">
        <f t="shared" si="2"/>
        <v>-90.623859905144116</v>
      </c>
      <c r="M29" s="8" t="s">
        <v>60</v>
      </c>
    </row>
    <row r="30" spans="1:13" s="8" customFormat="1" ht="15" customHeight="1" x14ac:dyDescent="0.3">
      <c r="A30" s="20"/>
      <c r="B30" s="18" t="s">
        <v>45</v>
      </c>
      <c r="C30" s="17"/>
      <c r="D30" s="5">
        <f t="shared" si="0"/>
        <v>215</v>
      </c>
      <c r="E30" s="5">
        <v>3</v>
      </c>
      <c r="F30" s="6">
        <v>212</v>
      </c>
      <c r="G30" s="5">
        <f t="shared" si="1"/>
        <v>1977</v>
      </c>
      <c r="H30" s="5">
        <v>8</v>
      </c>
      <c r="I30" s="6">
        <v>1969</v>
      </c>
      <c r="J30" s="7">
        <f t="shared" si="2"/>
        <v>-89.124936772888219</v>
      </c>
      <c r="K30" s="7">
        <f t="shared" si="2"/>
        <v>-62.5</v>
      </c>
      <c r="L30" s="7">
        <f t="shared" si="2"/>
        <v>-89.233113255459628</v>
      </c>
      <c r="M30" s="8" t="s">
        <v>60</v>
      </c>
    </row>
    <row r="31" spans="1:13" s="8" customFormat="1" ht="15" customHeight="1" x14ac:dyDescent="0.3">
      <c r="A31" s="20"/>
      <c r="B31" s="18" t="s">
        <v>46</v>
      </c>
      <c r="C31" s="17"/>
      <c r="D31" s="5">
        <f t="shared" si="0"/>
        <v>777</v>
      </c>
      <c r="E31" s="5">
        <v>6</v>
      </c>
      <c r="F31" s="6">
        <v>771</v>
      </c>
      <c r="G31" s="5">
        <f t="shared" si="1"/>
        <v>4114</v>
      </c>
      <c r="H31" s="5">
        <v>3</v>
      </c>
      <c r="I31" s="6">
        <v>4111</v>
      </c>
      <c r="J31" s="7">
        <f t="shared" si="2"/>
        <v>-81.113271754982989</v>
      </c>
      <c r="K31" s="7">
        <f t="shared" si="2"/>
        <v>100</v>
      </c>
      <c r="L31" s="7">
        <f t="shared" si="2"/>
        <v>-81.245439065920692</v>
      </c>
      <c r="M31" s="8" t="s">
        <v>60</v>
      </c>
    </row>
    <row r="32" spans="1:13" s="8" customFormat="1" ht="15" customHeight="1" x14ac:dyDescent="0.3">
      <c r="A32" s="20"/>
      <c r="B32" s="18" t="s">
        <v>47</v>
      </c>
      <c r="C32" s="17"/>
      <c r="D32" s="5">
        <f t="shared" si="0"/>
        <v>79</v>
      </c>
      <c r="E32" s="5">
        <v>12</v>
      </c>
      <c r="F32" s="6">
        <v>67</v>
      </c>
      <c r="G32" s="5">
        <f t="shared" si="1"/>
        <v>1355</v>
      </c>
      <c r="H32" s="5">
        <v>6</v>
      </c>
      <c r="I32" s="6">
        <v>1349</v>
      </c>
      <c r="J32" s="7">
        <f t="shared" si="2"/>
        <v>-94.169741697416981</v>
      </c>
      <c r="K32" s="7">
        <f t="shared" si="2"/>
        <v>100</v>
      </c>
      <c r="L32" s="7">
        <f t="shared" si="2"/>
        <v>-95.033358042994806</v>
      </c>
      <c r="M32" s="8" t="s">
        <v>60</v>
      </c>
    </row>
    <row r="33" spans="1:13" s="8" customFormat="1" ht="15" customHeight="1" x14ac:dyDescent="0.3">
      <c r="A33" s="20"/>
      <c r="B33" s="18" t="s">
        <v>48</v>
      </c>
      <c r="C33" s="17"/>
      <c r="D33" s="5">
        <f t="shared" si="0"/>
        <v>142</v>
      </c>
      <c r="E33" s="5">
        <v>2</v>
      </c>
      <c r="F33" s="6">
        <v>140</v>
      </c>
      <c r="G33" s="5">
        <f t="shared" si="1"/>
        <v>1761</v>
      </c>
      <c r="H33" s="5">
        <v>8</v>
      </c>
      <c r="I33" s="6">
        <v>1753</v>
      </c>
      <c r="J33" s="7">
        <f t="shared" si="2"/>
        <v>-91.936399772856333</v>
      </c>
      <c r="K33" s="7">
        <f t="shared" si="2"/>
        <v>-75</v>
      </c>
      <c r="L33" s="7">
        <f t="shared" si="2"/>
        <v>-92.01369081574444</v>
      </c>
      <c r="M33" s="8" t="s">
        <v>60</v>
      </c>
    </row>
    <row r="34" spans="1:13" s="8" customFormat="1" ht="15" customHeight="1" x14ac:dyDescent="0.3">
      <c r="A34" s="20"/>
      <c r="B34" s="18" t="s">
        <v>49</v>
      </c>
      <c r="C34" s="17"/>
      <c r="D34" s="5">
        <f t="shared" si="0"/>
        <v>1104</v>
      </c>
      <c r="E34" s="5">
        <v>27</v>
      </c>
      <c r="F34" s="6">
        <v>1077</v>
      </c>
      <c r="G34" s="5">
        <f t="shared" si="1"/>
        <v>9926</v>
      </c>
      <c r="H34" s="5">
        <v>20</v>
      </c>
      <c r="I34" s="6">
        <v>9906</v>
      </c>
      <c r="J34" s="7">
        <f t="shared" si="2"/>
        <v>-88.877694942575062</v>
      </c>
      <c r="K34" s="7">
        <f t="shared" si="2"/>
        <v>35.000000000000007</v>
      </c>
      <c r="L34" s="7">
        <f t="shared" si="2"/>
        <v>-89.127801332525749</v>
      </c>
      <c r="M34" s="8" t="s">
        <v>60</v>
      </c>
    </row>
    <row r="35" spans="1:13" s="8" customFormat="1" ht="15" customHeight="1" x14ac:dyDescent="0.3">
      <c r="A35" s="20"/>
      <c r="B35" s="18" t="s">
        <v>50</v>
      </c>
      <c r="C35" s="17"/>
      <c r="D35" s="5">
        <f t="shared" si="0"/>
        <v>91</v>
      </c>
      <c r="E35" s="5">
        <v>1</v>
      </c>
      <c r="F35" s="6">
        <v>90</v>
      </c>
      <c r="G35" s="5">
        <f t="shared" si="1"/>
        <v>1435</v>
      </c>
      <c r="H35" s="5">
        <v>0</v>
      </c>
      <c r="I35" s="6">
        <v>1435</v>
      </c>
      <c r="J35" s="7">
        <f t="shared" si="2"/>
        <v>-93.658536585365852</v>
      </c>
      <c r="K35" s="7" t="str">
        <f t="shared" si="2"/>
        <v>-</v>
      </c>
      <c r="L35" s="7">
        <f t="shared" si="2"/>
        <v>-93.728222996515669</v>
      </c>
      <c r="M35" s="8" t="s">
        <v>60</v>
      </c>
    </row>
    <row r="36" spans="1:13" s="8" customFormat="1" ht="15" customHeight="1" x14ac:dyDescent="0.3">
      <c r="A36" s="20"/>
      <c r="B36" s="18" t="s">
        <v>51</v>
      </c>
      <c r="C36" s="17"/>
      <c r="D36" s="5">
        <f t="shared" si="0"/>
        <v>32</v>
      </c>
      <c r="E36" s="5">
        <v>1</v>
      </c>
      <c r="F36" s="6">
        <v>31</v>
      </c>
      <c r="G36" s="5">
        <f t="shared" si="1"/>
        <v>240</v>
      </c>
      <c r="H36" s="5">
        <v>0</v>
      </c>
      <c r="I36" s="6">
        <v>240</v>
      </c>
      <c r="J36" s="7">
        <f t="shared" si="2"/>
        <v>-86.666666666666671</v>
      </c>
      <c r="K36" s="7" t="str">
        <f t="shared" si="2"/>
        <v>-</v>
      </c>
      <c r="L36" s="7">
        <f t="shared" si="2"/>
        <v>-87.083333333333329</v>
      </c>
      <c r="M36" s="8" t="s">
        <v>60</v>
      </c>
    </row>
    <row r="37" spans="1:13" s="8" customFormat="1" ht="15" customHeight="1" x14ac:dyDescent="0.3">
      <c r="A37" s="20"/>
      <c r="B37" s="18" t="s">
        <v>52</v>
      </c>
      <c r="C37" s="17"/>
      <c r="D37" s="5">
        <f t="shared" si="0"/>
        <v>84</v>
      </c>
      <c r="E37" s="5">
        <v>1</v>
      </c>
      <c r="F37" s="6">
        <v>83</v>
      </c>
      <c r="G37" s="5">
        <f t="shared" si="1"/>
        <v>1329</v>
      </c>
      <c r="H37" s="5">
        <v>7</v>
      </c>
      <c r="I37" s="6">
        <v>1322</v>
      </c>
      <c r="J37" s="7">
        <f t="shared" si="2"/>
        <v>-93.679458239277665</v>
      </c>
      <c r="K37" s="7">
        <f t="shared" si="2"/>
        <v>-85.714285714285722</v>
      </c>
      <c r="L37" s="7">
        <f t="shared" si="2"/>
        <v>-93.721633888048416</v>
      </c>
      <c r="M37" s="8" t="s">
        <v>60</v>
      </c>
    </row>
    <row r="38" spans="1:13" s="8" customFormat="1" ht="15" customHeight="1" x14ac:dyDescent="0.3">
      <c r="A38" s="20"/>
      <c r="B38" s="18" t="s">
        <v>53</v>
      </c>
      <c r="C38" s="17"/>
      <c r="D38" s="5">
        <f t="shared" si="0"/>
        <v>316</v>
      </c>
      <c r="E38" s="5">
        <v>3</v>
      </c>
      <c r="F38" s="6">
        <v>313</v>
      </c>
      <c r="G38" s="5">
        <f t="shared" si="1"/>
        <v>2442</v>
      </c>
      <c r="H38" s="5">
        <v>1</v>
      </c>
      <c r="I38" s="6">
        <v>2441</v>
      </c>
      <c r="J38" s="7">
        <f t="shared" si="2"/>
        <v>-87.05978705978707</v>
      </c>
      <c r="K38" s="7">
        <f t="shared" si="2"/>
        <v>200</v>
      </c>
      <c r="L38" s="7">
        <f t="shared" si="2"/>
        <v>-87.177386317083162</v>
      </c>
      <c r="M38" s="8" t="s">
        <v>60</v>
      </c>
    </row>
    <row r="39" spans="1:13" s="8" customFormat="1" ht="15" customHeight="1" x14ac:dyDescent="0.3">
      <c r="A39" s="20"/>
      <c r="B39" s="18" t="s">
        <v>20</v>
      </c>
      <c r="C39" s="17"/>
      <c r="D39" s="5">
        <f t="shared" ref="D39:I39" si="6">D40-D27-D28-D29-D30-D31-D32-D33-D34-D35-D36-D37-D38</f>
        <v>1569</v>
      </c>
      <c r="E39" s="5">
        <f t="shared" si="6"/>
        <v>4</v>
      </c>
      <c r="F39" s="5">
        <f t="shared" si="6"/>
        <v>1565</v>
      </c>
      <c r="G39" s="5">
        <f t="shared" si="6"/>
        <v>7971</v>
      </c>
      <c r="H39" s="5">
        <f t="shared" si="6"/>
        <v>7</v>
      </c>
      <c r="I39" s="5">
        <f t="shared" si="6"/>
        <v>7964</v>
      </c>
      <c r="J39" s="7">
        <f t="shared" si="2"/>
        <v>-80.316146029356418</v>
      </c>
      <c r="K39" s="7">
        <f t="shared" si="2"/>
        <v>-42.857142857142861</v>
      </c>
      <c r="L39" s="7">
        <f t="shared" si="2"/>
        <v>-80.349070818684083</v>
      </c>
      <c r="M39" s="8" t="s">
        <v>60</v>
      </c>
    </row>
    <row r="40" spans="1:13" s="8" customFormat="1" ht="15" customHeight="1" x14ac:dyDescent="0.3">
      <c r="A40" s="21"/>
      <c r="B40" s="18" t="s">
        <v>21</v>
      </c>
      <c r="C40" s="17"/>
      <c r="D40" s="5">
        <f t="shared" si="0"/>
        <v>6083</v>
      </c>
      <c r="E40" s="5">
        <v>120</v>
      </c>
      <c r="F40" s="6">
        <v>5963</v>
      </c>
      <c r="G40" s="5">
        <f t="shared" si="1"/>
        <v>49983</v>
      </c>
      <c r="H40" s="5">
        <v>107</v>
      </c>
      <c r="I40" s="6">
        <v>49876</v>
      </c>
      <c r="J40" s="7">
        <f t="shared" si="2"/>
        <v>-87.829862153132069</v>
      </c>
      <c r="K40" s="7">
        <f t="shared" si="2"/>
        <v>12.149532710280365</v>
      </c>
      <c r="L40" s="7">
        <f t="shared" si="2"/>
        <v>-88.044349987970179</v>
      </c>
      <c r="M40" s="8" t="s">
        <v>60</v>
      </c>
    </row>
    <row r="41" spans="1:13" s="8" customFormat="1" ht="15" customHeight="1" x14ac:dyDescent="0.3">
      <c r="A41" s="19" t="s">
        <v>22</v>
      </c>
      <c r="B41" s="18" t="s">
        <v>54</v>
      </c>
      <c r="C41" s="17"/>
      <c r="D41" s="5">
        <f t="shared" si="0"/>
        <v>212</v>
      </c>
      <c r="E41" s="5">
        <v>18</v>
      </c>
      <c r="F41" s="6">
        <v>194</v>
      </c>
      <c r="G41" s="5">
        <f t="shared" si="1"/>
        <v>18484</v>
      </c>
      <c r="H41" s="5">
        <v>84</v>
      </c>
      <c r="I41" s="6">
        <v>18400</v>
      </c>
      <c r="J41" s="7">
        <f t="shared" si="2"/>
        <v>-98.853062107768892</v>
      </c>
      <c r="K41" s="7">
        <f t="shared" si="2"/>
        <v>-78.571428571428569</v>
      </c>
      <c r="L41" s="7">
        <f t="shared" si="2"/>
        <v>-98.945652173913047</v>
      </c>
      <c r="M41" s="8" t="s">
        <v>60</v>
      </c>
    </row>
    <row r="42" spans="1:13" s="8" customFormat="1" ht="15" customHeight="1" x14ac:dyDescent="0.3">
      <c r="A42" s="20"/>
      <c r="B42" s="18" t="s">
        <v>55</v>
      </c>
      <c r="C42" s="17"/>
      <c r="D42" s="5">
        <f t="shared" si="0"/>
        <v>63</v>
      </c>
      <c r="E42" s="5">
        <v>4</v>
      </c>
      <c r="F42" s="6">
        <v>59</v>
      </c>
      <c r="G42" s="5">
        <f t="shared" si="1"/>
        <v>2974</v>
      </c>
      <c r="H42" s="5">
        <v>12</v>
      </c>
      <c r="I42" s="6">
        <v>2962</v>
      </c>
      <c r="J42" s="7">
        <f t="shared" si="2"/>
        <v>-97.881640887693351</v>
      </c>
      <c r="K42" s="7">
        <f t="shared" si="2"/>
        <v>-66.666666666666671</v>
      </c>
      <c r="L42" s="7">
        <f t="shared" si="2"/>
        <v>-98.008102633355847</v>
      </c>
      <c r="M42" s="8" t="s">
        <v>60</v>
      </c>
    </row>
    <row r="43" spans="1:13" s="8" customFormat="1" ht="15" customHeight="1" x14ac:dyDescent="0.3">
      <c r="A43" s="20"/>
      <c r="B43" s="18" t="s">
        <v>23</v>
      </c>
      <c r="C43" s="17"/>
      <c r="D43" s="5">
        <f t="shared" ref="D43:I43" si="7">D44-D41-D42</f>
        <v>252</v>
      </c>
      <c r="E43" s="5">
        <f t="shared" si="7"/>
        <v>0</v>
      </c>
      <c r="F43" s="5">
        <f t="shared" si="7"/>
        <v>252</v>
      </c>
      <c r="G43" s="5">
        <f t="shared" si="7"/>
        <v>324</v>
      </c>
      <c r="H43" s="5">
        <f t="shared" si="7"/>
        <v>7</v>
      </c>
      <c r="I43" s="5">
        <f t="shared" si="7"/>
        <v>317</v>
      </c>
      <c r="J43" s="7">
        <f t="shared" si="2"/>
        <v>-22.222222222222221</v>
      </c>
      <c r="K43" s="7">
        <f t="shared" si="2"/>
        <v>-100</v>
      </c>
      <c r="L43" s="7">
        <f t="shared" si="2"/>
        <v>-20.504731861198731</v>
      </c>
      <c r="M43" s="8" t="s">
        <v>60</v>
      </c>
    </row>
    <row r="44" spans="1:13" s="8" customFormat="1" ht="15" customHeight="1" x14ac:dyDescent="0.3">
      <c r="A44" s="21"/>
      <c r="B44" s="18" t="s">
        <v>24</v>
      </c>
      <c r="C44" s="17"/>
      <c r="D44" s="5">
        <f t="shared" si="0"/>
        <v>527</v>
      </c>
      <c r="E44" s="5">
        <v>22</v>
      </c>
      <c r="F44" s="6">
        <v>505</v>
      </c>
      <c r="G44" s="5">
        <f t="shared" si="1"/>
        <v>21782</v>
      </c>
      <c r="H44" s="5">
        <v>103</v>
      </c>
      <c r="I44" s="6">
        <v>21679</v>
      </c>
      <c r="J44" s="7">
        <f t="shared" si="2"/>
        <v>-97.580571113763654</v>
      </c>
      <c r="K44" s="7">
        <f t="shared" si="2"/>
        <v>-78.640776699029118</v>
      </c>
      <c r="L44" s="7">
        <f t="shared" si="2"/>
        <v>-97.670556759998149</v>
      </c>
      <c r="M44" s="8" t="s">
        <v>60</v>
      </c>
    </row>
    <row r="45" spans="1:13" s="8" customFormat="1" ht="20.25" customHeight="1" x14ac:dyDescent="0.3">
      <c r="A45" s="19" t="s">
        <v>25</v>
      </c>
      <c r="B45" s="18" t="s">
        <v>56</v>
      </c>
      <c r="C45" s="17"/>
      <c r="D45" s="5">
        <f t="shared" si="0"/>
        <v>132</v>
      </c>
      <c r="E45" s="5">
        <v>4</v>
      </c>
      <c r="F45" s="6">
        <v>128</v>
      </c>
      <c r="G45" s="5">
        <f t="shared" si="1"/>
        <v>1011</v>
      </c>
      <c r="H45" s="5">
        <v>14</v>
      </c>
      <c r="I45" s="6">
        <v>997</v>
      </c>
      <c r="J45" s="7">
        <f t="shared" si="2"/>
        <v>-86.943620178041542</v>
      </c>
      <c r="K45" s="7">
        <f t="shared" si="2"/>
        <v>-71.428571428571431</v>
      </c>
      <c r="L45" s="7">
        <f t="shared" si="2"/>
        <v>-87.161484453360089</v>
      </c>
      <c r="M45" s="8" t="s">
        <v>60</v>
      </c>
    </row>
    <row r="46" spans="1:13" s="8" customFormat="1" ht="17.25" customHeight="1" x14ac:dyDescent="0.3">
      <c r="A46" s="20"/>
      <c r="B46" s="18" t="s">
        <v>26</v>
      </c>
      <c r="C46" s="17"/>
      <c r="D46" s="5">
        <f t="shared" ref="D46:I46" si="8">D47-D45</f>
        <v>192</v>
      </c>
      <c r="E46" s="5">
        <f t="shared" si="8"/>
        <v>2</v>
      </c>
      <c r="F46" s="5">
        <f t="shared" si="8"/>
        <v>190</v>
      </c>
      <c r="G46" s="5">
        <f t="shared" si="8"/>
        <v>940</v>
      </c>
      <c r="H46" s="5">
        <f t="shared" si="8"/>
        <v>8</v>
      </c>
      <c r="I46" s="5">
        <f t="shared" si="8"/>
        <v>932</v>
      </c>
      <c r="J46" s="7">
        <f t="shared" si="2"/>
        <v>-79.574468085106389</v>
      </c>
      <c r="K46" s="7">
        <f t="shared" si="2"/>
        <v>-75</v>
      </c>
      <c r="L46" s="7">
        <f t="shared" si="2"/>
        <v>-79.613733905579394</v>
      </c>
      <c r="M46" s="8" t="s">
        <v>60</v>
      </c>
    </row>
    <row r="47" spans="1:13" s="8" customFormat="1" ht="19.5" customHeight="1" x14ac:dyDescent="0.3">
      <c r="A47" s="21"/>
      <c r="B47" s="22" t="s">
        <v>27</v>
      </c>
      <c r="C47" s="23"/>
      <c r="D47" s="5">
        <f t="shared" si="0"/>
        <v>324</v>
      </c>
      <c r="E47" s="5">
        <v>6</v>
      </c>
      <c r="F47" s="6">
        <v>318</v>
      </c>
      <c r="G47" s="5">
        <f t="shared" si="1"/>
        <v>1951</v>
      </c>
      <c r="H47" s="5">
        <v>22</v>
      </c>
      <c r="I47" s="6">
        <v>1929</v>
      </c>
      <c r="J47" s="7">
        <f t="shared" si="2"/>
        <v>-83.393131727319329</v>
      </c>
      <c r="K47" s="7">
        <f t="shared" si="2"/>
        <v>-72.727272727272734</v>
      </c>
      <c r="L47" s="7">
        <f t="shared" si="2"/>
        <v>-83.514774494556761</v>
      </c>
      <c r="M47" s="8" t="s">
        <v>60</v>
      </c>
    </row>
    <row r="48" spans="1:13" s="8" customFormat="1" ht="15" customHeight="1" x14ac:dyDescent="0.3">
      <c r="A48" s="11"/>
      <c r="B48" s="24" t="s">
        <v>28</v>
      </c>
      <c r="C48" s="23"/>
      <c r="D48" s="5">
        <f t="shared" si="0"/>
        <v>237</v>
      </c>
      <c r="E48" s="5">
        <v>96</v>
      </c>
      <c r="F48" s="12">
        <v>141</v>
      </c>
      <c r="G48" s="5">
        <f t="shared" si="1"/>
        <v>1990</v>
      </c>
      <c r="H48" s="13">
        <v>160</v>
      </c>
      <c r="I48" s="12">
        <v>1830</v>
      </c>
      <c r="J48" s="14">
        <f t="shared" si="2"/>
        <v>-88.090452261306524</v>
      </c>
      <c r="K48" s="14">
        <f t="shared" si="2"/>
        <v>-40</v>
      </c>
      <c r="L48" s="14">
        <f t="shared" si="2"/>
        <v>-92.295081967213108</v>
      </c>
      <c r="M48" s="8" t="s">
        <v>60</v>
      </c>
    </row>
    <row r="49" spans="1:13" s="8" customFormat="1" ht="15" customHeight="1" x14ac:dyDescent="0.3">
      <c r="A49" s="15"/>
      <c r="B49" s="16" t="s">
        <v>29</v>
      </c>
      <c r="C49" s="17"/>
      <c r="D49" s="5">
        <f>D19+D26+D40+D44+D47+D48</f>
        <v>63717</v>
      </c>
      <c r="E49" s="5">
        <f t="shared" ref="E49:I49" si="9">E19+E26+E40+E44+E47+E48</f>
        <v>8229</v>
      </c>
      <c r="F49" s="5">
        <f t="shared" si="9"/>
        <v>55488</v>
      </c>
      <c r="G49" s="5">
        <f t="shared" si="9"/>
        <v>1251145</v>
      </c>
      <c r="H49" s="5">
        <f t="shared" si="9"/>
        <v>256401</v>
      </c>
      <c r="I49" s="5">
        <f t="shared" si="9"/>
        <v>994744</v>
      </c>
      <c r="J49" s="7">
        <f t="shared" si="2"/>
        <v>-94.907304908703622</v>
      </c>
      <c r="K49" s="7">
        <f t="shared" si="2"/>
        <v>-96.790574139726445</v>
      </c>
      <c r="L49" s="7">
        <f t="shared" si="2"/>
        <v>-94.421881408684044</v>
      </c>
      <c r="M49" s="8" t="s">
        <v>60</v>
      </c>
    </row>
    <row r="51" spans="1:13" ht="62.55" customHeight="1" x14ac:dyDescent="0.3">
      <c r="A51" s="29" t="s">
        <v>61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</row>
  </sheetData>
  <mergeCells count="50">
    <mergeCell ref="A51:L51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1:L1"/>
    <mergeCell ref="A2:C3"/>
    <mergeCell ref="D2:F2"/>
    <mergeCell ref="G2:I2"/>
    <mergeCell ref="J2:L2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B33:C33"/>
    <mergeCell ref="B34:C34"/>
    <mergeCell ref="B35:C35"/>
    <mergeCell ref="B36:C36"/>
    <mergeCell ref="B37:C37"/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</mergeCells>
  <phoneticPr fontId="1" type="noConversion"/>
  <printOptions horizontalCentered="1"/>
  <pageMargins left="0.35433070866141736" right="0.39370078740157483" top="0.31496062992125984" bottom="0.35433070866141736" header="0.31496062992125984" footer="0.31496062992125984"/>
  <pageSetup paperSize="9" scale="91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來臺旅客按居住地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馬宛萍</cp:lastModifiedBy>
  <cp:lastPrinted>2021-05-21T01:21:27Z</cp:lastPrinted>
  <dcterms:created xsi:type="dcterms:W3CDTF">2018-08-16T04:21:57Z</dcterms:created>
  <dcterms:modified xsi:type="dcterms:W3CDTF">2021-05-21T01:21:39Z</dcterms:modified>
</cp:coreProperties>
</file>