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pam\Desktop\暫存\"/>
    </mc:Choice>
  </mc:AlternateContent>
  <bookViews>
    <workbookView xWindow="720" yWindow="360" windowWidth="18072" windowHeight="709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D25" i="1"/>
  <c r="G46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<sst xmlns="http://schemas.openxmlformats.org/spreadsheetml/2006/main" count="113" uniqueCount="62">
  <si>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</si>
  <si>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</si>
  <si>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</si>
  <si>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</si>
  <si>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</si>
  <si>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</si>
  <si>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</si>
  <si>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</si>
  <si>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</si>
  <si>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</si>
  <si>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</si>
  <si>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</si>
  <si>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</si>
  <si>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</si>
  <si>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</si>
  <si>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</si>
  <si>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</si>
  <si>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</si>
  <si>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</si>
  <si>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</si>
  <si>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</si>
  <si>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</si>
  <si>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</si>
  <si>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</si>
  <si>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</si>
  <si>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</si>
  <si>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</si>
  <si>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</si>
  <si>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</si>
  <si>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</si>
  <si>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</si>
  <si>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</si>
  <si>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</si>
  <si>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</si>
  <si>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</si>
  <si>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</si>
  <si>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</si>
  <si>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</si>
  <si>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</si>
  <si>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</si>
  <si>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</si>
  <si>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</si>
  <si>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</si>
  <si>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</si>
  <si>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</si>
  <si>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</si>
  <si>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</si>
  <si>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</si>
  <si>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</si>
  <si>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</si>
  <si>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</si>
  <si>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</si>
  <si>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</si>
  <si>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</si>
  <si>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</si>
  <si>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</si>
  <si>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</si>
  <si>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110年4月來臺旅客人次及成長率－按居住地分
Table 1-2 Visitor Arrivals by Residence,
April,2021</t>
  </si>
  <si>
    <t>110年4月 Apr.., 2021</t>
  </si>
  <si>
    <t>109年4月 Apr..,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</si>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</sst>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9" fillId="0" borderId="0" xfId="0" applyFont="1" applyAlignment="1">
      <alignment horizontal="left" vertical="top" wrapText="1"/>
    </xf>
    <xf numFmtId="0" fontId="0" fillId="0" borderId="0" xfId="0" applyAlignment="1"/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39" activePane="bottomLeft" state="frozen"/>
      <selection pane="bottomLeft" sqref="A1:L49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88671875" style="1" customWidth="1"/>
    <col min="4" max="4" width="7" style="1" customWidth="1"/>
    <col min="5" max="5" width="8.21875" style="1" customWidth="1"/>
    <col min="6" max="6" width="7.5546875" style="1" customWidth="1"/>
    <col min="7" max="7" width="8.21875" style="1" customWidth="1"/>
    <col min="8" max="8" width="8" style="1" customWidth="1"/>
    <col min="9" max="9" width="8.44140625" style="1" customWidth="1"/>
    <col min="10" max="10" width="8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3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s="2" customFormat="1" ht="20.399999999999999" customHeight="1" x14ac:dyDescent="0.3">
      <c r="A2" s="25" t="s">
        <v>0</v>
      </c>
      <c r="B2" s="25"/>
      <c r="C2" s="25"/>
      <c r="D2" s="26" t="s">
        <v>58</v>
      </c>
      <c r="E2" s="26"/>
      <c r="F2" s="26"/>
      <c r="G2" s="26" t="s">
        <v>59</v>
      </c>
      <c r="H2" s="26"/>
      <c r="I2" s="26"/>
      <c r="J2" s="26" t="s">
        <v>1</v>
      </c>
      <c r="K2" s="26"/>
      <c r="L2" s="26"/>
    </row>
    <row r="3" spans="1:13" s="2" customFormat="1" ht="43.8" customHeight="1" x14ac:dyDescent="0.3">
      <c r="A3" s="25"/>
      <c r="B3" s="25"/>
      <c r="C3" s="25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8" t="s">
        <v>5</v>
      </c>
      <c r="B4" s="21" t="s">
        <v>6</v>
      </c>
      <c r="C4" s="22"/>
      <c r="D4" s="5">
        <f>E4+F4</f>
        <v>683</v>
      </c>
      <c r="E4" s="5">
        <v>671</v>
      </c>
      <c r="F4" s="6">
        <v>12</v>
      </c>
      <c r="G4" s="5">
        <f>H4+I4</f>
        <v>69</v>
      </c>
      <c r="H4" s="5">
        <v>63</v>
      </c>
      <c r="I4" s="6">
        <v>6</v>
      </c>
      <c r="J4" s="7">
        <f>IF(G4=0,"-",((D4/G4)-1)*100)</f>
        <v>889.85507246376812</v>
      </c>
      <c r="K4" s="7">
        <f>IF(H4=0,"-",((E4/H4)-1)*100)</f>
        <v>965.07936507936506</v>
      </c>
      <c r="L4" s="7">
        <f>IF(I4=0,"-",((F4/I4)-1)*100)</f>
        <v>100</v>
      </c>
      <c r="M4" s="8" t="s">
        <v>60</v>
      </c>
    </row>
    <row r="5" spans="1:13" s="8" customFormat="1" ht="15" customHeight="1" x14ac:dyDescent="0.3">
      <c r="A5" s="19"/>
      <c r="B5" s="21" t="s">
        <v>7</v>
      </c>
      <c r="C5" s="22"/>
      <c r="D5" s="5">
        <f t="shared" ref="D5:D48" si="0">E5+F5</f>
        <v>958</v>
      </c>
      <c r="E5" s="5">
        <v>956</v>
      </c>
      <c r="F5" s="6">
        <v>2</v>
      </c>
      <c r="G5" s="5">
        <f t="shared" ref="G5:G48" si="1">H5+I5</f>
        <v>476</v>
      </c>
      <c r="H5" s="5">
        <v>476</v>
      </c>
      <c r="I5" s="6">
        <v>0</v>
      </c>
      <c r="J5" s="7">
        <f t="shared" ref="J5:L49" si="2">IF(G5=0,"-",((D5/G5)-1)*100)</f>
        <v>101.26050420168067</v>
      </c>
      <c r="K5" s="7">
        <f t="shared" si="2"/>
        <v>100.84033613445378</v>
      </c>
      <c r="L5" s="7" t="str">
        <f t="shared" si="2"/>
        <v>-</v>
      </c>
      <c r="M5" s="8" t="s">
        <v>60</v>
      </c>
    </row>
    <row r="6" spans="1:13" s="8" customFormat="1" ht="15" customHeight="1" x14ac:dyDescent="0.3">
      <c r="A6" s="19"/>
      <c r="B6" s="21" t="s">
        <v>8</v>
      </c>
      <c r="C6" s="22"/>
      <c r="D6" s="5">
        <f t="shared" si="0"/>
        <v>1151</v>
      </c>
      <c r="E6" s="5">
        <v>16</v>
      </c>
      <c r="F6" s="6">
        <v>1135</v>
      </c>
      <c r="G6" s="5">
        <f t="shared" si="1"/>
        <v>308</v>
      </c>
      <c r="H6" s="5">
        <v>3</v>
      </c>
      <c r="I6" s="6">
        <v>305</v>
      </c>
      <c r="J6" s="7">
        <f t="shared" si="2"/>
        <v>273.7012987012987</v>
      </c>
      <c r="K6" s="7">
        <f t="shared" si="2"/>
        <v>433.33333333333331</v>
      </c>
      <c r="L6" s="7">
        <f t="shared" si="2"/>
        <v>272.13114754098359</v>
      </c>
      <c r="M6" s="8" t="s">
        <v>60</v>
      </c>
    </row>
    <row r="7" spans="1:13" s="8" customFormat="1" ht="15" customHeight="1" x14ac:dyDescent="0.3">
      <c r="A7" s="19"/>
      <c r="B7" s="21" t="s">
        <v>9</v>
      </c>
      <c r="C7" s="22"/>
      <c r="D7" s="5">
        <f t="shared" si="0"/>
        <v>394</v>
      </c>
      <c r="E7" s="5">
        <v>7</v>
      </c>
      <c r="F7" s="6">
        <v>387</v>
      </c>
      <c r="G7" s="5">
        <f t="shared" si="1"/>
        <v>124</v>
      </c>
      <c r="H7" s="5">
        <v>3</v>
      </c>
      <c r="I7" s="6">
        <v>121</v>
      </c>
      <c r="J7" s="7">
        <f t="shared" si="2"/>
        <v>217.74193548387095</v>
      </c>
      <c r="K7" s="7">
        <f t="shared" si="2"/>
        <v>133.33333333333334</v>
      </c>
      <c r="L7" s="7">
        <f t="shared" si="2"/>
        <v>219.83471074380162</v>
      </c>
      <c r="M7" s="8" t="s">
        <v>60</v>
      </c>
    </row>
    <row r="8" spans="1:13" s="8" customFormat="1" ht="15" customHeight="1" x14ac:dyDescent="0.3">
      <c r="A8" s="19"/>
      <c r="B8" s="21" t="s">
        <v>10</v>
      </c>
      <c r="C8" s="22"/>
      <c r="D8" s="5">
        <f t="shared" si="0"/>
        <v>209</v>
      </c>
      <c r="E8" s="5">
        <v>1</v>
      </c>
      <c r="F8" s="6">
        <v>208</v>
      </c>
      <c r="G8" s="5">
        <f t="shared" si="1"/>
        <v>11</v>
      </c>
      <c r="H8" s="5">
        <v>0</v>
      </c>
      <c r="I8" s="6">
        <v>11</v>
      </c>
      <c r="J8" s="7">
        <f t="shared" si="2"/>
        <v>1800</v>
      </c>
      <c r="K8" s="7" t="str">
        <f t="shared" si="2"/>
        <v>-</v>
      </c>
      <c r="L8" s="7">
        <f t="shared" si="2"/>
        <v>1790.909090909091</v>
      </c>
      <c r="M8" s="8" t="s">
        <v>60</v>
      </c>
    </row>
    <row r="9" spans="1:13" s="8" customFormat="1" ht="15" customHeight="1" x14ac:dyDescent="0.3">
      <c r="A9" s="19"/>
      <c r="B9" s="21" t="s">
        <v>11</v>
      </c>
      <c r="C9" s="22"/>
      <c r="D9" s="5">
        <f t="shared" si="0"/>
        <v>97</v>
      </c>
      <c r="E9" s="5">
        <v>0</v>
      </c>
      <c r="F9" s="6">
        <v>97</v>
      </c>
      <c r="G9" s="5">
        <f t="shared" si="1"/>
        <v>9</v>
      </c>
      <c r="H9" s="5">
        <v>1</v>
      </c>
      <c r="I9" s="6">
        <v>8</v>
      </c>
      <c r="J9" s="7">
        <f t="shared" si="2"/>
        <v>977.77777777777783</v>
      </c>
      <c r="K9" s="7">
        <f t="shared" si="2"/>
        <v>-100</v>
      </c>
      <c r="L9" s="7">
        <f t="shared" si="2"/>
        <v>1112.5</v>
      </c>
      <c r="M9" s="8" t="s">
        <v>60</v>
      </c>
    </row>
    <row r="10" spans="1:13" s="8" customFormat="1" ht="15" customHeight="1" x14ac:dyDescent="0.3">
      <c r="A10" s="19"/>
      <c r="B10" s="18" t="s">
        <v>12</v>
      </c>
      <c r="C10" s="9" t="s">
        <v>30</v>
      </c>
      <c r="D10" s="5">
        <f>E10+F10</f>
        <v>474</v>
      </c>
      <c r="E10" s="5">
        <v>3</v>
      </c>
      <c r="F10" s="6">
        <v>471</v>
      </c>
      <c r="G10" s="5">
        <f t="shared" si="1"/>
        <v>37</v>
      </c>
      <c r="H10" s="5">
        <v>1</v>
      </c>
      <c r="I10" s="6">
        <v>36</v>
      </c>
      <c r="J10" s="7">
        <f t="shared" si="2"/>
        <v>1181.081081081081</v>
      </c>
      <c r="K10" s="7">
        <f t="shared" si="2"/>
        <v>200</v>
      </c>
      <c r="L10" s="7">
        <f t="shared" si="2"/>
        <v>1208.3333333333335</v>
      </c>
      <c r="M10" s="8" t="s">
        <v>60</v>
      </c>
    </row>
    <row r="11" spans="1:13" s="8" customFormat="1" ht="15" customHeight="1" x14ac:dyDescent="0.3">
      <c r="A11" s="19"/>
      <c r="B11" s="19"/>
      <c r="C11" s="10" t="s">
        <v>31</v>
      </c>
      <c r="D11" s="5">
        <f t="shared" si="0"/>
        <v>210</v>
      </c>
      <c r="E11" s="5">
        <v>4</v>
      </c>
      <c r="F11" s="6">
        <v>206</v>
      </c>
      <c r="G11" s="5">
        <f t="shared" si="1"/>
        <v>37</v>
      </c>
      <c r="H11" s="5">
        <v>0</v>
      </c>
      <c r="I11" s="6">
        <v>37</v>
      </c>
      <c r="J11" s="7">
        <f t="shared" si="2"/>
        <v>467.56756756756755</v>
      </c>
      <c r="K11" s="7" t="str">
        <f t="shared" si="2"/>
        <v>-</v>
      </c>
      <c r="L11" s="7">
        <f t="shared" si="2"/>
        <v>456.75675675675677</v>
      </c>
      <c r="M11" s="8" t="s">
        <v>60</v>
      </c>
    </row>
    <row r="12" spans="1:13" s="8" customFormat="1" ht="15" customHeight="1" x14ac:dyDescent="0.3">
      <c r="A12" s="19"/>
      <c r="B12" s="19"/>
      <c r="C12" s="10" t="s">
        <v>32</v>
      </c>
      <c r="D12" s="5">
        <f t="shared" si="0"/>
        <v>1671</v>
      </c>
      <c r="E12" s="5">
        <v>6</v>
      </c>
      <c r="F12" s="6">
        <v>1665</v>
      </c>
      <c r="G12" s="5">
        <f t="shared" si="1"/>
        <v>560</v>
      </c>
      <c r="H12" s="5">
        <v>9</v>
      </c>
      <c r="I12" s="6">
        <v>551</v>
      </c>
      <c r="J12" s="7">
        <f t="shared" si="2"/>
        <v>198.39285714285714</v>
      </c>
      <c r="K12" s="7">
        <f t="shared" si="2"/>
        <v>-33.333333333333336</v>
      </c>
      <c r="L12" s="7">
        <f t="shared" si="2"/>
        <v>202.17785843920146</v>
      </c>
      <c r="M12" s="8" t="s">
        <v>60</v>
      </c>
    </row>
    <row r="13" spans="1:13" s="8" customFormat="1" ht="15" customHeight="1" x14ac:dyDescent="0.3">
      <c r="A13" s="19"/>
      <c r="B13" s="19"/>
      <c r="C13" s="10" t="s">
        <v>33</v>
      </c>
      <c r="D13" s="5">
        <f t="shared" si="0"/>
        <v>1170</v>
      </c>
      <c r="E13" s="5">
        <v>5</v>
      </c>
      <c r="F13" s="6">
        <v>1165</v>
      </c>
      <c r="G13" s="5">
        <f t="shared" si="1"/>
        <v>100</v>
      </c>
      <c r="H13" s="5">
        <v>5</v>
      </c>
      <c r="I13" s="6">
        <v>95</v>
      </c>
      <c r="J13" s="7">
        <f t="shared" si="2"/>
        <v>1070</v>
      </c>
      <c r="K13" s="7">
        <f t="shared" si="2"/>
        <v>0</v>
      </c>
      <c r="L13" s="7">
        <f t="shared" si="2"/>
        <v>1126.3157894736842</v>
      </c>
      <c r="M13" s="8" t="s">
        <v>60</v>
      </c>
    </row>
    <row r="14" spans="1:13" s="8" customFormat="1" ht="15" customHeight="1" x14ac:dyDescent="0.3">
      <c r="A14" s="19"/>
      <c r="B14" s="19"/>
      <c r="C14" s="10" t="s">
        <v>34</v>
      </c>
      <c r="D14" s="5">
        <f t="shared" si="0"/>
        <v>1220</v>
      </c>
      <c r="E14" s="5">
        <v>2</v>
      </c>
      <c r="F14" s="6">
        <v>1218</v>
      </c>
      <c r="G14" s="5">
        <f t="shared" si="1"/>
        <v>82</v>
      </c>
      <c r="H14" s="5">
        <v>1</v>
      </c>
      <c r="I14" s="6">
        <v>81</v>
      </c>
      <c r="J14" s="7">
        <f t="shared" si="2"/>
        <v>1387.8048780487807</v>
      </c>
      <c r="K14" s="7">
        <f t="shared" si="2"/>
        <v>100</v>
      </c>
      <c r="L14" s="7">
        <f t="shared" si="2"/>
        <v>1403.7037037037037</v>
      </c>
      <c r="M14" s="8" t="s">
        <v>60</v>
      </c>
    </row>
    <row r="15" spans="1:13" s="8" customFormat="1" ht="15" customHeight="1" x14ac:dyDescent="0.3">
      <c r="A15" s="19"/>
      <c r="B15" s="19"/>
      <c r="C15" s="10" t="s">
        <v>35</v>
      </c>
      <c r="D15" s="5">
        <f t="shared" si="0"/>
        <v>6214</v>
      </c>
      <c r="E15" s="5">
        <v>6</v>
      </c>
      <c r="F15" s="6">
        <v>6208</v>
      </c>
      <c r="G15" s="5">
        <f t="shared" si="1"/>
        <v>258</v>
      </c>
      <c r="H15" s="5">
        <v>13</v>
      </c>
      <c r="I15" s="6">
        <v>245</v>
      </c>
      <c r="J15" s="7">
        <f t="shared" si="2"/>
        <v>2308.5271317829456</v>
      </c>
      <c r="K15" s="7">
        <f t="shared" si="2"/>
        <v>-53.846153846153847</v>
      </c>
      <c r="L15" s="7">
        <f t="shared" si="2"/>
        <v>2433.8775510204082</v>
      </c>
      <c r="M15" s="8" t="s">
        <v>60</v>
      </c>
    </row>
    <row r="16" spans="1:13" s="8" customFormat="1" ht="15" customHeight="1" x14ac:dyDescent="0.3">
      <c r="A16" s="19"/>
      <c r="B16" s="19"/>
      <c r="C16" s="10" t="s">
        <v>36</v>
      </c>
      <c r="D16" s="5">
        <f t="shared" ref="D16:I16" si="3">D17-D10-D11-D12-D13-D14-D15</f>
        <v>97</v>
      </c>
      <c r="E16" s="5">
        <f t="shared" si="3"/>
        <v>11</v>
      </c>
      <c r="F16" s="5">
        <f t="shared" si="3"/>
        <v>86</v>
      </c>
      <c r="G16" s="5">
        <f t="shared" si="3"/>
        <v>13</v>
      </c>
      <c r="H16" s="5">
        <f t="shared" si="3"/>
        <v>1</v>
      </c>
      <c r="I16" s="5">
        <f t="shared" si="3"/>
        <v>12</v>
      </c>
      <c r="J16" s="7">
        <f t="shared" si="2"/>
        <v>646.15384615384619</v>
      </c>
      <c r="K16" s="7">
        <f t="shared" si="2"/>
        <v>1000</v>
      </c>
      <c r="L16" s="7">
        <f t="shared" si="2"/>
        <v>616.66666666666674</v>
      </c>
      <c r="M16" s="8" t="s">
        <v>60</v>
      </c>
    </row>
    <row r="17" spans="1:13" s="8" customFormat="1" ht="15" customHeight="1" x14ac:dyDescent="0.3">
      <c r="A17" s="19"/>
      <c r="B17" s="20"/>
      <c r="C17" s="10" t="s">
        <v>13</v>
      </c>
      <c r="D17" s="5">
        <f t="shared" si="0"/>
        <v>11056</v>
      </c>
      <c r="E17" s="5">
        <v>37</v>
      </c>
      <c r="F17" s="6">
        <v>11019</v>
      </c>
      <c r="G17" s="5">
        <f t="shared" si="1"/>
        <v>1087</v>
      </c>
      <c r="H17" s="5">
        <v>30</v>
      </c>
      <c r="I17" s="6">
        <v>1057</v>
      </c>
      <c r="J17" s="7">
        <f t="shared" si="2"/>
        <v>917.11131554737813</v>
      </c>
      <c r="K17" s="7">
        <f t="shared" si="2"/>
        <v>23.333333333333339</v>
      </c>
      <c r="L17" s="7">
        <f t="shared" si="2"/>
        <v>942.47871333964054</v>
      </c>
      <c r="M17" s="8" t="s">
        <v>60</v>
      </c>
    </row>
    <row r="18" spans="1:13" s="8" customFormat="1" ht="15" customHeight="1" x14ac:dyDescent="0.3">
      <c r="A18" s="19"/>
      <c r="B18" s="21" t="s">
        <v>14</v>
      </c>
      <c r="C18" s="22"/>
      <c r="D18" s="5">
        <f t="shared" ref="D18:I18" si="4">D19-D4-D5-D6-D7-D8-D9-D17</f>
        <v>78</v>
      </c>
      <c r="E18" s="5">
        <f t="shared" si="4"/>
        <v>0</v>
      </c>
      <c r="F18" s="5">
        <f t="shared" si="4"/>
        <v>78</v>
      </c>
      <c r="G18" s="5">
        <f t="shared" si="4"/>
        <v>10</v>
      </c>
      <c r="H18" s="5">
        <f t="shared" si="4"/>
        <v>0</v>
      </c>
      <c r="I18" s="5">
        <f t="shared" si="4"/>
        <v>10</v>
      </c>
      <c r="J18" s="7">
        <f t="shared" si="2"/>
        <v>680</v>
      </c>
      <c r="K18" s="7" t="str">
        <f t="shared" si="2"/>
        <v>-</v>
      </c>
      <c r="L18" s="7">
        <f t="shared" si="2"/>
        <v>680</v>
      </c>
      <c r="M18" s="8" t="s">
        <v>60</v>
      </c>
    </row>
    <row r="19" spans="1:13" s="8" customFormat="1" ht="15" customHeight="1" x14ac:dyDescent="0.3">
      <c r="A19" s="20"/>
      <c r="B19" s="21" t="s">
        <v>15</v>
      </c>
      <c r="C19" s="22"/>
      <c r="D19" s="5">
        <f t="shared" si="0"/>
        <v>14626</v>
      </c>
      <c r="E19" s="5">
        <v>1688</v>
      </c>
      <c r="F19" s="6">
        <v>12938</v>
      </c>
      <c r="G19" s="5">
        <f t="shared" si="1"/>
        <v>2094</v>
      </c>
      <c r="H19" s="5">
        <v>576</v>
      </c>
      <c r="I19" s="6">
        <v>1518</v>
      </c>
      <c r="J19" s="7">
        <f t="shared" si="2"/>
        <v>598.47182425978986</v>
      </c>
      <c r="K19" s="7">
        <f t="shared" si="2"/>
        <v>193.05555555555554</v>
      </c>
      <c r="L19" s="7">
        <f t="shared" si="2"/>
        <v>752.30566534914351</v>
      </c>
      <c r="M19" s="8" t="s">
        <v>60</v>
      </c>
    </row>
    <row r="20" spans="1:13" s="8" customFormat="1" ht="15" customHeight="1" x14ac:dyDescent="0.3">
      <c r="A20" s="18" t="s">
        <v>16</v>
      </c>
      <c r="B20" s="21" t="s">
        <v>37</v>
      </c>
      <c r="C20" s="22"/>
      <c r="D20" s="5">
        <f t="shared" si="0"/>
        <v>133</v>
      </c>
      <c r="E20" s="5">
        <v>7</v>
      </c>
      <c r="F20" s="6">
        <v>126</v>
      </c>
      <c r="G20" s="5">
        <f t="shared" si="1"/>
        <v>27</v>
      </c>
      <c r="H20" s="5">
        <v>7</v>
      </c>
      <c r="I20" s="6">
        <v>20</v>
      </c>
      <c r="J20" s="7">
        <f t="shared" si="2"/>
        <v>392.59259259259255</v>
      </c>
      <c r="K20" s="7">
        <f t="shared" si="2"/>
        <v>0</v>
      </c>
      <c r="L20" s="7">
        <f t="shared" si="2"/>
        <v>530</v>
      </c>
      <c r="M20" s="8" t="s">
        <v>60</v>
      </c>
    </row>
    <row r="21" spans="1:13" s="8" customFormat="1" ht="15" customHeight="1" x14ac:dyDescent="0.3">
      <c r="A21" s="19"/>
      <c r="B21" s="21" t="s">
        <v>38</v>
      </c>
      <c r="C21" s="22"/>
      <c r="D21" s="5">
        <f t="shared" si="0"/>
        <v>943</v>
      </c>
      <c r="E21" s="5">
        <v>183</v>
      </c>
      <c r="F21" s="6">
        <v>760</v>
      </c>
      <c r="G21" s="5">
        <f t="shared" si="1"/>
        <v>190</v>
      </c>
      <c r="H21" s="5">
        <v>49</v>
      </c>
      <c r="I21" s="6">
        <v>141</v>
      </c>
      <c r="J21" s="7">
        <f t="shared" si="2"/>
        <v>396.31578947368416</v>
      </c>
      <c r="K21" s="7">
        <f t="shared" si="2"/>
        <v>273.46938775510205</v>
      </c>
      <c r="L21" s="7">
        <f t="shared" si="2"/>
        <v>439.00709219858152</v>
      </c>
      <c r="M21" s="8" t="s">
        <v>60</v>
      </c>
    </row>
    <row r="22" spans="1:13" s="8" customFormat="1" ht="15" customHeight="1" x14ac:dyDescent="0.3">
      <c r="A22" s="19"/>
      <c r="B22" s="21" t="s">
        <v>39</v>
      </c>
      <c r="C22" s="22"/>
      <c r="D22" s="5">
        <f t="shared" si="0"/>
        <v>30</v>
      </c>
      <c r="E22" s="5">
        <v>0</v>
      </c>
      <c r="F22" s="6">
        <v>30</v>
      </c>
      <c r="G22" s="5">
        <f t="shared" si="1"/>
        <v>8</v>
      </c>
      <c r="H22" s="5">
        <v>0</v>
      </c>
      <c r="I22" s="6">
        <v>8</v>
      </c>
      <c r="J22" s="7">
        <f t="shared" si="2"/>
        <v>275</v>
      </c>
      <c r="K22" s="7" t="str">
        <f t="shared" si="2"/>
        <v>-</v>
      </c>
      <c r="L22" s="7">
        <f t="shared" si="2"/>
        <v>275</v>
      </c>
      <c r="M22" s="8" t="s">
        <v>60</v>
      </c>
    </row>
    <row r="23" spans="1:13" s="8" customFormat="1" ht="15" customHeight="1" x14ac:dyDescent="0.3">
      <c r="A23" s="19"/>
      <c r="B23" s="21" t="s">
        <v>40</v>
      </c>
      <c r="C23" s="22"/>
      <c r="D23" s="5">
        <f t="shared" si="0"/>
        <v>26</v>
      </c>
      <c r="E23" s="5">
        <v>5</v>
      </c>
      <c r="F23" s="6">
        <v>21</v>
      </c>
      <c r="G23" s="5">
        <f t="shared" si="1"/>
        <v>4</v>
      </c>
      <c r="H23" s="5">
        <v>0</v>
      </c>
      <c r="I23" s="6">
        <v>4</v>
      </c>
      <c r="J23" s="7">
        <f t="shared" si="2"/>
        <v>550</v>
      </c>
      <c r="K23" s="7" t="str">
        <f t="shared" si="2"/>
        <v>-</v>
      </c>
      <c r="L23" s="7">
        <f t="shared" si="2"/>
        <v>425</v>
      </c>
      <c r="M23" s="8" t="s">
        <v>60</v>
      </c>
    </row>
    <row r="24" spans="1:13" s="8" customFormat="1" ht="15" customHeight="1" x14ac:dyDescent="0.3">
      <c r="A24" s="19"/>
      <c r="B24" s="21" t="s">
        <v>41</v>
      </c>
      <c r="C24" s="22"/>
      <c r="D24" s="5">
        <f t="shared" si="0"/>
        <v>6</v>
      </c>
      <c r="E24" s="5">
        <v>6</v>
      </c>
      <c r="F24" s="6">
        <v>0</v>
      </c>
      <c r="G24" s="5">
        <f t="shared" si="1"/>
        <v>1</v>
      </c>
      <c r="H24" s="5">
        <v>0</v>
      </c>
      <c r="I24" s="6">
        <v>1</v>
      </c>
      <c r="J24" s="7">
        <f t="shared" si="2"/>
        <v>500</v>
      </c>
      <c r="K24" s="7" t="str">
        <f t="shared" si="2"/>
        <v>-</v>
      </c>
      <c r="L24" s="7">
        <f t="shared" si="2"/>
        <v>-100</v>
      </c>
      <c r="M24" s="8" t="s">
        <v>60</v>
      </c>
    </row>
    <row r="25" spans="1:13" s="8" customFormat="1" ht="15" customHeight="1" x14ac:dyDescent="0.3">
      <c r="A25" s="19"/>
      <c r="B25" s="21" t="s">
        <v>17</v>
      </c>
      <c r="C25" s="22"/>
      <c r="D25" s="5">
        <f t="shared" ref="D25:I25" si="5">D26-D20-D21-D22-D23-D24</f>
        <v>78</v>
      </c>
      <c r="E25" s="5">
        <f t="shared" si="5"/>
        <v>6</v>
      </c>
      <c r="F25" s="5">
        <f t="shared" si="5"/>
        <v>72</v>
      </c>
      <c r="G25" s="5">
        <f t="shared" si="5"/>
        <v>2</v>
      </c>
      <c r="H25" s="5">
        <f t="shared" si="5"/>
        <v>0</v>
      </c>
      <c r="I25" s="5">
        <f t="shared" si="5"/>
        <v>2</v>
      </c>
      <c r="J25" s="7">
        <f t="shared" si="2"/>
        <v>3800</v>
      </c>
      <c r="K25" s="7" t="str">
        <f t="shared" si="2"/>
        <v>-</v>
      </c>
      <c r="L25" s="7">
        <f t="shared" si="2"/>
        <v>3500</v>
      </c>
      <c r="M25" s="8" t="s">
        <v>60</v>
      </c>
    </row>
    <row r="26" spans="1:13" s="8" customFormat="1" ht="15" customHeight="1" x14ac:dyDescent="0.3">
      <c r="A26" s="20"/>
      <c r="B26" s="21" t="s">
        <v>18</v>
      </c>
      <c r="C26" s="22"/>
      <c r="D26" s="5">
        <f t="shared" si="0"/>
        <v>1216</v>
      </c>
      <c r="E26" s="5">
        <v>207</v>
      </c>
      <c r="F26" s="6">
        <v>1009</v>
      </c>
      <c r="G26" s="5">
        <f t="shared" si="1"/>
        <v>232</v>
      </c>
      <c r="H26" s="5">
        <v>56</v>
      </c>
      <c r="I26" s="6">
        <v>176</v>
      </c>
      <c r="J26" s="7">
        <f t="shared" si="2"/>
        <v>424.13793103448273</v>
      </c>
      <c r="K26" s="7">
        <f t="shared" si="2"/>
        <v>269.64285714285717</v>
      </c>
      <c r="L26" s="7">
        <f t="shared" si="2"/>
        <v>473.29545454545456</v>
      </c>
      <c r="M26" s="8" t="s">
        <v>60</v>
      </c>
    </row>
    <row r="27" spans="1:13" s="8" customFormat="1" ht="15" customHeight="1" x14ac:dyDescent="0.3">
      <c r="A27" s="18" t="s">
        <v>19</v>
      </c>
      <c r="B27" s="21" t="s">
        <v>42</v>
      </c>
      <c r="C27" s="22"/>
      <c r="D27" s="5">
        <f t="shared" si="0"/>
        <v>90</v>
      </c>
      <c r="E27" s="5">
        <v>1</v>
      </c>
      <c r="F27" s="6">
        <v>89</v>
      </c>
      <c r="G27" s="5">
        <f t="shared" si="1"/>
        <v>21</v>
      </c>
      <c r="H27" s="5">
        <v>0</v>
      </c>
      <c r="I27" s="6">
        <v>21</v>
      </c>
      <c r="J27" s="7">
        <f t="shared" si="2"/>
        <v>328.57142857142856</v>
      </c>
      <c r="K27" s="7" t="str">
        <f t="shared" si="2"/>
        <v>-</v>
      </c>
      <c r="L27" s="7">
        <f t="shared" si="2"/>
        <v>323.8095238095238</v>
      </c>
      <c r="M27" s="8" t="s">
        <v>60</v>
      </c>
    </row>
    <row r="28" spans="1:13" s="8" customFormat="1" ht="15" customHeight="1" x14ac:dyDescent="0.3">
      <c r="A28" s="19"/>
      <c r="B28" s="21" t="s">
        <v>43</v>
      </c>
      <c r="C28" s="22"/>
      <c r="D28" s="5">
        <f t="shared" si="0"/>
        <v>149</v>
      </c>
      <c r="E28" s="5">
        <v>7</v>
      </c>
      <c r="F28" s="6">
        <v>142</v>
      </c>
      <c r="G28" s="5">
        <f t="shared" si="1"/>
        <v>27</v>
      </c>
      <c r="H28" s="5">
        <v>1</v>
      </c>
      <c r="I28" s="6">
        <v>26</v>
      </c>
      <c r="J28" s="7">
        <f t="shared" si="2"/>
        <v>451.85185185185179</v>
      </c>
      <c r="K28" s="7">
        <f t="shared" si="2"/>
        <v>600</v>
      </c>
      <c r="L28" s="7">
        <f t="shared" si="2"/>
        <v>446.15384615384619</v>
      </c>
      <c r="M28" s="8" t="s">
        <v>60</v>
      </c>
    </row>
    <row r="29" spans="1:13" s="8" customFormat="1" ht="15" customHeight="1" x14ac:dyDescent="0.3">
      <c r="A29" s="19"/>
      <c r="B29" s="21" t="s">
        <v>44</v>
      </c>
      <c r="C29" s="22"/>
      <c r="D29" s="5">
        <f t="shared" si="0"/>
        <v>196</v>
      </c>
      <c r="E29" s="5">
        <v>9</v>
      </c>
      <c r="F29" s="6">
        <v>187</v>
      </c>
      <c r="G29" s="5">
        <f t="shared" si="1"/>
        <v>32</v>
      </c>
      <c r="H29" s="5">
        <v>0</v>
      </c>
      <c r="I29" s="6">
        <v>32</v>
      </c>
      <c r="J29" s="7">
        <f t="shared" si="2"/>
        <v>512.5</v>
      </c>
      <c r="K29" s="7" t="str">
        <f t="shared" si="2"/>
        <v>-</v>
      </c>
      <c r="L29" s="7">
        <f t="shared" si="2"/>
        <v>484.375</v>
      </c>
      <c r="M29" s="8" t="s">
        <v>60</v>
      </c>
    </row>
    <row r="30" spans="1:13" s="8" customFormat="1" ht="15" customHeight="1" x14ac:dyDescent="0.3">
      <c r="A30" s="19"/>
      <c r="B30" s="21" t="s">
        <v>45</v>
      </c>
      <c r="C30" s="22"/>
      <c r="D30" s="5">
        <f t="shared" si="0"/>
        <v>74</v>
      </c>
      <c r="E30" s="5">
        <v>2</v>
      </c>
      <c r="F30" s="6">
        <v>72</v>
      </c>
      <c r="G30" s="5">
        <f t="shared" si="1"/>
        <v>5</v>
      </c>
      <c r="H30" s="5">
        <v>0</v>
      </c>
      <c r="I30" s="6">
        <v>5</v>
      </c>
      <c r="J30" s="7">
        <f t="shared" si="2"/>
        <v>1380</v>
      </c>
      <c r="K30" s="7" t="str">
        <f t="shared" si="2"/>
        <v>-</v>
      </c>
      <c r="L30" s="7">
        <f t="shared" si="2"/>
        <v>1340</v>
      </c>
      <c r="M30" s="8" t="s">
        <v>60</v>
      </c>
    </row>
    <row r="31" spans="1:13" s="8" customFormat="1" ht="15" customHeight="1" x14ac:dyDescent="0.3">
      <c r="A31" s="19"/>
      <c r="B31" s="21" t="s">
        <v>46</v>
      </c>
      <c r="C31" s="22"/>
      <c r="D31" s="5">
        <f t="shared" si="0"/>
        <v>250</v>
      </c>
      <c r="E31" s="5">
        <v>0</v>
      </c>
      <c r="F31" s="6">
        <v>250</v>
      </c>
      <c r="G31" s="5">
        <f t="shared" si="1"/>
        <v>35</v>
      </c>
      <c r="H31" s="5">
        <v>0</v>
      </c>
      <c r="I31" s="6">
        <v>35</v>
      </c>
      <c r="J31" s="7">
        <f t="shared" si="2"/>
        <v>614.28571428571433</v>
      </c>
      <c r="K31" s="7" t="str">
        <f t="shared" si="2"/>
        <v>-</v>
      </c>
      <c r="L31" s="7">
        <f t="shared" si="2"/>
        <v>614.28571428571433</v>
      </c>
      <c r="M31" s="8" t="s">
        <v>60</v>
      </c>
    </row>
    <row r="32" spans="1:13" s="8" customFormat="1" ht="15" customHeight="1" x14ac:dyDescent="0.3">
      <c r="A32" s="19"/>
      <c r="B32" s="21" t="s">
        <v>47</v>
      </c>
      <c r="C32" s="22"/>
      <c r="D32" s="5">
        <f t="shared" si="0"/>
        <v>16</v>
      </c>
      <c r="E32" s="5">
        <v>2</v>
      </c>
      <c r="F32" s="6">
        <v>14</v>
      </c>
      <c r="G32" s="5">
        <f t="shared" si="1"/>
        <v>0</v>
      </c>
      <c r="H32" s="5">
        <v>0</v>
      </c>
      <c r="I32" s="6">
        <v>0</v>
      </c>
      <c r="J32" s="7" t="str">
        <f t="shared" si="2"/>
        <v>-</v>
      </c>
      <c r="K32" s="7" t="str">
        <f t="shared" si="2"/>
        <v>-</v>
      </c>
      <c r="L32" s="7" t="str">
        <f t="shared" si="2"/>
        <v>-</v>
      </c>
      <c r="M32" s="8" t="s">
        <v>60</v>
      </c>
    </row>
    <row r="33" spans="1:13" s="8" customFormat="1" ht="15" customHeight="1" x14ac:dyDescent="0.3">
      <c r="A33" s="19"/>
      <c r="B33" s="21" t="s">
        <v>48</v>
      </c>
      <c r="C33" s="22"/>
      <c r="D33" s="5">
        <f t="shared" si="0"/>
        <v>35</v>
      </c>
      <c r="E33" s="5">
        <v>0</v>
      </c>
      <c r="F33" s="6">
        <v>35</v>
      </c>
      <c r="G33" s="5">
        <f t="shared" si="1"/>
        <v>2</v>
      </c>
      <c r="H33" s="5">
        <v>0</v>
      </c>
      <c r="I33" s="6">
        <v>2</v>
      </c>
      <c r="J33" s="7">
        <f t="shared" si="2"/>
        <v>1650</v>
      </c>
      <c r="K33" s="7" t="str">
        <f t="shared" si="2"/>
        <v>-</v>
      </c>
      <c r="L33" s="7">
        <f t="shared" si="2"/>
        <v>1650</v>
      </c>
      <c r="M33" s="8" t="s">
        <v>60</v>
      </c>
    </row>
    <row r="34" spans="1:13" s="8" customFormat="1" ht="15" customHeight="1" x14ac:dyDescent="0.3">
      <c r="A34" s="19"/>
      <c r="B34" s="21" t="s">
        <v>49</v>
      </c>
      <c r="C34" s="22"/>
      <c r="D34" s="5">
        <f t="shared" si="0"/>
        <v>330</v>
      </c>
      <c r="E34" s="5">
        <v>6</v>
      </c>
      <c r="F34" s="6">
        <v>324</v>
      </c>
      <c r="G34" s="5">
        <f t="shared" si="1"/>
        <v>41</v>
      </c>
      <c r="H34" s="5">
        <v>4</v>
      </c>
      <c r="I34" s="6">
        <v>37</v>
      </c>
      <c r="J34" s="7">
        <f t="shared" si="2"/>
        <v>704.8780487804878</v>
      </c>
      <c r="K34" s="7">
        <f t="shared" si="2"/>
        <v>50</v>
      </c>
      <c r="L34" s="7">
        <f t="shared" si="2"/>
        <v>775.67567567567562</v>
      </c>
      <c r="M34" s="8" t="s">
        <v>60</v>
      </c>
    </row>
    <row r="35" spans="1:13" s="8" customFormat="1" ht="15" customHeight="1" x14ac:dyDescent="0.3">
      <c r="A35" s="19"/>
      <c r="B35" s="21" t="s">
        <v>50</v>
      </c>
      <c r="C35" s="22"/>
      <c r="D35" s="5">
        <f t="shared" si="0"/>
        <v>18</v>
      </c>
      <c r="E35" s="5">
        <v>1</v>
      </c>
      <c r="F35" s="6">
        <v>17</v>
      </c>
      <c r="G35" s="5">
        <f t="shared" si="1"/>
        <v>2</v>
      </c>
      <c r="H35" s="5">
        <v>0</v>
      </c>
      <c r="I35" s="6">
        <v>2</v>
      </c>
      <c r="J35" s="7">
        <f t="shared" si="2"/>
        <v>800</v>
      </c>
      <c r="K35" s="7" t="str">
        <f t="shared" si="2"/>
        <v>-</v>
      </c>
      <c r="L35" s="7">
        <f t="shared" si="2"/>
        <v>750</v>
      </c>
      <c r="M35" s="8" t="s">
        <v>60</v>
      </c>
    </row>
    <row r="36" spans="1:13" s="8" customFormat="1" ht="15" customHeight="1" x14ac:dyDescent="0.3">
      <c r="A36" s="19"/>
      <c r="B36" s="21" t="s">
        <v>51</v>
      </c>
      <c r="C36" s="22"/>
      <c r="D36" s="5">
        <f t="shared" si="0"/>
        <v>9</v>
      </c>
      <c r="E36" s="5">
        <v>1</v>
      </c>
      <c r="F36" s="6">
        <v>8</v>
      </c>
      <c r="G36" s="5">
        <f t="shared" si="1"/>
        <v>1</v>
      </c>
      <c r="H36" s="5">
        <v>0</v>
      </c>
      <c r="I36" s="6">
        <v>1</v>
      </c>
      <c r="J36" s="7">
        <f t="shared" si="2"/>
        <v>800</v>
      </c>
      <c r="K36" s="7" t="str">
        <f t="shared" si="2"/>
        <v>-</v>
      </c>
      <c r="L36" s="7">
        <f t="shared" si="2"/>
        <v>700</v>
      </c>
      <c r="M36" s="8" t="s">
        <v>60</v>
      </c>
    </row>
    <row r="37" spans="1:13" s="8" customFormat="1" ht="15" customHeight="1" x14ac:dyDescent="0.3">
      <c r="A37" s="19"/>
      <c r="B37" s="21" t="s">
        <v>52</v>
      </c>
      <c r="C37" s="22"/>
      <c r="D37" s="5">
        <f t="shared" si="0"/>
        <v>18</v>
      </c>
      <c r="E37" s="5">
        <v>0</v>
      </c>
      <c r="F37" s="6">
        <v>18</v>
      </c>
      <c r="G37" s="5">
        <f t="shared" si="1"/>
        <v>3</v>
      </c>
      <c r="H37" s="5">
        <v>0</v>
      </c>
      <c r="I37" s="6">
        <v>3</v>
      </c>
      <c r="J37" s="7">
        <f t="shared" si="2"/>
        <v>500</v>
      </c>
      <c r="K37" s="7" t="str">
        <f t="shared" si="2"/>
        <v>-</v>
      </c>
      <c r="L37" s="7">
        <f t="shared" si="2"/>
        <v>500</v>
      </c>
      <c r="M37" s="8" t="s">
        <v>60</v>
      </c>
    </row>
    <row r="38" spans="1:13" s="8" customFormat="1" ht="15" customHeight="1" x14ac:dyDescent="0.3">
      <c r="A38" s="19"/>
      <c r="B38" s="21" t="s">
        <v>53</v>
      </c>
      <c r="C38" s="22"/>
      <c r="D38" s="5">
        <f t="shared" si="0"/>
        <v>69</v>
      </c>
      <c r="E38" s="5">
        <v>0</v>
      </c>
      <c r="F38" s="6">
        <v>69</v>
      </c>
      <c r="G38" s="5">
        <f t="shared" si="1"/>
        <v>1</v>
      </c>
      <c r="H38" s="5">
        <v>0</v>
      </c>
      <c r="I38" s="6">
        <v>1</v>
      </c>
      <c r="J38" s="7">
        <f t="shared" si="2"/>
        <v>6800</v>
      </c>
      <c r="K38" s="7" t="str">
        <f t="shared" si="2"/>
        <v>-</v>
      </c>
      <c r="L38" s="7">
        <f t="shared" si="2"/>
        <v>6800</v>
      </c>
      <c r="M38" s="8" t="s">
        <v>60</v>
      </c>
    </row>
    <row r="39" spans="1:13" s="8" customFormat="1" ht="15" customHeight="1" x14ac:dyDescent="0.3">
      <c r="A39" s="19"/>
      <c r="B39" s="21" t="s">
        <v>20</v>
      </c>
      <c r="C39" s="22"/>
      <c r="D39" s="5">
        <f t="shared" ref="D39:I39" si="6">D40-D27-D28-D29-D30-D31-D32-D33-D34-D35-D36-D37-D38</f>
        <v>476</v>
      </c>
      <c r="E39" s="5">
        <f t="shared" si="6"/>
        <v>1</v>
      </c>
      <c r="F39" s="5">
        <f t="shared" si="6"/>
        <v>475</v>
      </c>
      <c r="G39" s="5">
        <f t="shared" si="6"/>
        <v>41</v>
      </c>
      <c r="H39" s="5">
        <f t="shared" si="6"/>
        <v>0</v>
      </c>
      <c r="I39" s="5">
        <f t="shared" si="6"/>
        <v>41</v>
      </c>
      <c r="J39" s="7">
        <f t="shared" si="2"/>
        <v>1060.9756097560976</v>
      </c>
      <c r="K39" s="7" t="str">
        <f t="shared" si="2"/>
        <v>-</v>
      </c>
      <c r="L39" s="7">
        <f t="shared" si="2"/>
        <v>1058.5365853658536</v>
      </c>
      <c r="M39" s="8" t="s">
        <v>60</v>
      </c>
    </row>
    <row r="40" spans="1:13" s="8" customFormat="1" ht="15" customHeight="1" x14ac:dyDescent="0.3">
      <c r="A40" s="20"/>
      <c r="B40" s="21" t="s">
        <v>21</v>
      </c>
      <c r="C40" s="22"/>
      <c r="D40" s="5">
        <f t="shared" si="0"/>
        <v>1730</v>
      </c>
      <c r="E40" s="5">
        <v>30</v>
      </c>
      <c r="F40" s="6">
        <v>1700</v>
      </c>
      <c r="G40" s="5">
        <f t="shared" si="1"/>
        <v>211</v>
      </c>
      <c r="H40" s="5">
        <v>5</v>
      </c>
      <c r="I40" s="6">
        <v>206</v>
      </c>
      <c r="J40" s="7">
        <f t="shared" si="2"/>
        <v>719.9052132701421</v>
      </c>
      <c r="K40" s="7">
        <f t="shared" si="2"/>
        <v>500</v>
      </c>
      <c r="L40" s="7">
        <f t="shared" si="2"/>
        <v>725.242718446602</v>
      </c>
      <c r="M40" s="8" t="s">
        <v>60</v>
      </c>
    </row>
    <row r="41" spans="1:13" s="8" customFormat="1" ht="15" customHeight="1" x14ac:dyDescent="0.3">
      <c r="A41" s="18" t="s">
        <v>22</v>
      </c>
      <c r="B41" s="21" t="s">
        <v>54</v>
      </c>
      <c r="C41" s="22"/>
      <c r="D41" s="5">
        <f t="shared" si="0"/>
        <v>56</v>
      </c>
      <c r="E41" s="5">
        <v>5</v>
      </c>
      <c r="F41" s="6">
        <v>51</v>
      </c>
      <c r="G41" s="5">
        <f t="shared" si="1"/>
        <v>13</v>
      </c>
      <c r="H41" s="5">
        <v>2</v>
      </c>
      <c r="I41" s="6">
        <v>11</v>
      </c>
      <c r="J41" s="7">
        <f t="shared" si="2"/>
        <v>330.76923076923077</v>
      </c>
      <c r="K41" s="7">
        <f t="shared" si="2"/>
        <v>150</v>
      </c>
      <c r="L41" s="7">
        <f t="shared" si="2"/>
        <v>363.63636363636368</v>
      </c>
      <c r="M41" s="8" t="s">
        <v>60</v>
      </c>
    </row>
    <row r="42" spans="1:13" s="8" customFormat="1" ht="15" customHeight="1" x14ac:dyDescent="0.3">
      <c r="A42" s="19"/>
      <c r="B42" s="21" t="s">
        <v>55</v>
      </c>
      <c r="C42" s="22"/>
      <c r="D42" s="5">
        <f t="shared" si="0"/>
        <v>7</v>
      </c>
      <c r="E42" s="5">
        <v>0</v>
      </c>
      <c r="F42" s="6">
        <v>7</v>
      </c>
      <c r="G42" s="5">
        <f t="shared" si="1"/>
        <v>1</v>
      </c>
      <c r="H42" s="5">
        <v>0</v>
      </c>
      <c r="I42" s="6">
        <v>1</v>
      </c>
      <c r="J42" s="7">
        <f t="shared" si="2"/>
        <v>600</v>
      </c>
      <c r="K42" s="7" t="str">
        <f t="shared" si="2"/>
        <v>-</v>
      </c>
      <c r="L42" s="7">
        <f t="shared" si="2"/>
        <v>600</v>
      </c>
      <c r="M42" s="8" t="s">
        <v>60</v>
      </c>
    </row>
    <row r="43" spans="1:13" s="8" customFormat="1" ht="15" customHeight="1" x14ac:dyDescent="0.3">
      <c r="A43" s="19"/>
      <c r="B43" s="21" t="s">
        <v>23</v>
      </c>
      <c r="C43" s="22"/>
      <c r="D43" s="5">
        <f t="shared" ref="D43:I43" si="7">D44-D41-D42</f>
        <v>37</v>
      </c>
      <c r="E43" s="5">
        <f t="shared" si="7"/>
        <v>0</v>
      </c>
      <c r="F43" s="5">
        <f t="shared" si="7"/>
        <v>37</v>
      </c>
      <c r="G43" s="5">
        <f t="shared" si="7"/>
        <v>5</v>
      </c>
      <c r="H43" s="5">
        <f t="shared" si="7"/>
        <v>0</v>
      </c>
      <c r="I43" s="5">
        <f t="shared" si="7"/>
        <v>5</v>
      </c>
      <c r="J43" s="7">
        <f t="shared" si="2"/>
        <v>640</v>
      </c>
      <c r="K43" s="7" t="str">
        <f t="shared" si="2"/>
        <v>-</v>
      </c>
      <c r="L43" s="7">
        <f t="shared" si="2"/>
        <v>640</v>
      </c>
      <c r="M43" s="8" t="s">
        <v>60</v>
      </c>
    </row>
    <row r="44" spans="1:13" s="8" customFormat="1" ht="15" customHeight="1" x14ac:dyDescent="0.3">
      <c r="A44" s="20"/>
      <c r="B44" s="21" t="s">
        <v>24</v>
      </c>
      <c r="C44" s="22"/>
      <c r="D44" s="5">
        <f t="shared" si="0"/>
        <v>100</v>
      </c>
      <c r="E44" s="5">
        <v>5</v>
      </c>
      <c r="F44" s="6">
        <v>95</v>
      </c>
      <c r="G44" s="5">
        <f t="shared" si="1"/>
        <v>19</v>
      </c>
      <c r="H44" s="5">
        <v>2</v>
      </c>
      <c r="I44" s="6">
        <v>17</v>
      </c>
      <c r="J44" s="7">
        <f t="shared" si="2"/>
        <v>426.31578947368428</v>
      </c>
      <c r="K44" s="7">
        <f t="shared" si="2"/>
        <v>150</v>
      </c>
      <c r="L44" s="7">
        <f t="shared" si="2"/>
        <v>458.8235294117647</v>
      </c>
      <c r="M44" s="8" t="s">
        <v>60</v>
      </c>
    </row>
    <row r="45" spans="1:13" s="8" customFormat="1" ht="20.25" customHeight="1" x14ac:dyDescent="0.3">
      <c r="A45" s="18" t="s">
        <v>25</v>
      </c>
      <c r="B45" s="21" t="s">
        <v>56</v>
      </c>
      <c r="C45" s="22"/>
      <c r="D45" s="5">
        <f t="shared" si="0"/>
        <v>40</v>
      </c>
      <c r="E45" s="5">
        <v>1</v>
      </c>
      <c r="F45" s="6">
        <v>39</v>
      </c>
      <c r="G45" s="5">
        <f t="shared" si="1"/>
        <v>0</v>
      </c>
      <c r="H45" s="5">
        <v>0</v>
      </c>
      <c r="I45" s="6">
        <v>0</v>
      </c>
      <c r="J45" s="7" t="str">
        <f t="shared" si="2"/>
        <v>-</v>
      </c>
      <c r="K45" s="7" t="str">
        <f t="shared" si="2"/>
        <v>-</v>
      </c>
      <c r="L45" s="7" t="str">
        <f t="shared" si="2"/>
        <v>-</v>
      </c>
      <c r="M45" s="8" t="s">
        <v>60</v>
      </c>
    </row>
    <row r="46" spans="1:13" s="8" customFormat="1" ht="17.25" customHeight="1" x14ac:dyDescent="0.3">
      <c r="A46" s="19"/>
      <c r="B46" s="21" t="s">
        <v>26</v>
      </c>
      <c r="C46" s="22"/>
      <c r="D46" s="5">
        <f t="shared" ref="D46:I46" si="8">D47-D45</f>
        <v>76</v>
      </c>
      <c r="E46" s="5">
        <f t="shared" si="8"/>
        <v>1</v>
      </c>
      <c r="F46" s="5">
        <f t="shared" si="8"/>
        <v>75</v>
      </c>
      <c r="G46" s="5">
        <f t="shared" si="8"/>
        <v>1</v>
      </c>
      <c r="H46" s="5">
        <f t="shared" si="8"/>
        <v>1</v>
      </c>
      <c r="I46" s="5">
        <f t="shared" si="8"/>
        <v>0</v>
      </c>
      <c r="J46" s="7">
        <f t="shared" si="2"/>
        <v>7500</v>
      </c>
      <c r="K46" s="7">
        <f t="shared" si="2"/>
        <v>0</v>
      </c>
      <c r="L46" s="7" t="str">
        <f t="shared" si="2"/>
        <v>-</v>
      </c>
      <c r="M46" s="8" t="s">
        <v>60</v>
      </c>
    </row>
    <row r="47" spans="1:13" s="8" customFormat="1" ht="19.5" customHeight="1" x14ac:dyDescent="0.3">
      <c r="A47" s="20"/>
      <c r="B47" s="28" t="s">
        <v>27</v>
      </c>
      <c r="C47" s="29"/>
      <c r="D47" s="5">
        <f t="shared" si="0"/>
        <v>116</v>
      </c>
      <c r="E47" s="5">
        <v>2</v>
      </c>
      <c r="F47" s="6">
        <v>114</v>
      </c>
      <c r="G47" s="5">
        <f t="shared" si="1"/>
        <v>1</v>
      </c>
      <c r="H47" s="5">
        <v>1</v>
      </c>
      <c r="I47" s="6">
        <v>0</v>
      </c>
      <c r="J47" s="7">
        <f t="shared" si="2"/>
        <v>11500</v>
      </c>
      <c r="K47" s="7">
        <f t="shared" si="2"/>
        <v>100</v>
      </c>
      <c r="L47" s="7" t="str">
        <f t="shared" si="2"/>
        <v>-</v>
      </c>
      <c r="M47" s="8" t="s">
        <v>60</v>
      </c>
    </row>
    <row r="48" spans="1:13" s="8" customFormat="1" ht="15" customHeight="1" x14ac:dyDescent="0.3">
      <c r="A48" s="11"/>
      <c r="B48" s="30" t="s">
        <v>28</v>
      </c>
      <c r="C48" s="29"/>
      <c r="D48" s="5">
        <f t="shared" si="0"/>
        <v>55</v>
      </c>
      <c r="E48" s="5">
        <v>26</v>
      </c>
      <c r="F48" s="12">
        <v>29</v>
      </c>
      <c r="G48" s="5">
        <f t="shared" si="1"/>
        <v>2</v>
      </c>
      <c r="H48" s="13">
        <v>2</v>
      </c>
      <c r="I48" s="12">
        <v>0</v>
      </c>
      <c r="J48" s="14">
        <f t="shared" si="2"/>
        <v>2650</v>
      </c>
      <c r="K48" s="14">
        <f t="shared" si="2"/>
        <v>1200</v>
      </c>
      <c r="L48" s="14" t="str">
        <f t="shared" si="2"/>
        <v>-</v>
      </c>
      <c r="M48" s="8" t="s">
        <v>60</v>
      </c>
    </row>
    <row r="49" spans="1:13" s="8" customFormat="1" ht="15" customHeight="1" x14ac:dyDescent="0.3">
      <c r="A49" s="15"/>
      <c r="B49" s="27" t="s">
        <v>29</v>
      </c>
      <c r="C49" s="22"/>
      <c r="D49" s="5">
        <f>D19+D26+D40+D44+D47+D48</f>
        <v>17843</v>
      </c>
      <c r="E49" s="5">
        <f t="shared" ref="E49:I49" si="9">E19+E26+E40+E44+E47+E48</f>
        <v>1958</v>
      </c>
      <c r="F49" s="5">
        <f t="shared" si="9"/>
        <v>15885</v>
      </c>
      <c r="G49" s="5">
        <f t="shared" si="9"/>
        <v>2559</v>
      </c>
      <c r="H49" s="5">
        <f t="shared" si="9"/>
        <v>642</v>
      </c>
      <c r="I49" s="5">
        <f t="shared" si="9"/>
        <v>1917</v>
      </c>
      <c r="J49" s="7">
        <f t="shared" si="2"/>
        <v>597.26455646737008</v>
      </c>
      <c r="K49" s="7">
        <f t="shared" si="2"/>
        <v>204.98442367601245</v>
      </c>
      <c r="L49" s="7">
        <f t="shared" si="2"/>
        <v>728.63849765258215</v>
      </c>
      <c r="M49" s="8" t="s">
        <v>60</v>
      </c>
    </row>
    <row r="51" spans="1:13" ht="62.55" customHeight="1" x14ac:dyDescent="0.3">
      <c r="A51" s="16" t="s">
        <v>61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</sheetData>
  <mergeCells count="50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2:C32"/>
    <mergeCell ref="A20:A26"/>
    <mergeCell ref="B20:C20"/>
    <mergeCell ref="B21:C21"/>
    <mergeCell ref="B22:C22"/>
    <mergeCell ref="B23:C23"/>
    <mergeCell ref="B27:C27"/>
    <mergeCell ref="B28:C28"/>
    <mergeCell ref="B29:C29"/>
    <mergeCell ref="B30:C30"/>
    <mergeCell ref="B31:C31"/>
    <mergeCell ref="A1:L1"/>
    <mergeCell ref="A2:C3"/>
    <mergeCell ref="D2:F2"/>
    <mergeCell ref="G2:I2"/>
    <mergeCell ref="J2:L2"/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B38:C38"/>
    <mergeCell ref="B24:C24"/>
    <mergeCell ref="B25:C25"/>
    <mergeCell ref="B26:C26"/>
    <mergeCell ref="A27:A40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馬宛萍</cp:lastModifiedBy>
  <cp:lastPrinted>2021-05-21T01:23:52Z</cp:lastPrinted>
  <dcterms:created xsi:type="dcterms:W3CDTF">2018-08-16T04:21:57Z</dcterms:created>
  <dcterms:modified xsi:type="dcterms:W3CDTF">2021-05-21T01:24:00Z</dcterms:modified>
</cp:coreProperties>
</file>