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06\"/>
    </mc:Choice>
  </mc:AlternateContent>
  <bookViews>
    <workbookView xWindow="720" yWindow="360" windowWidth="18075" windowHeight="7095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4" i="1"/>
  <c r="G4" i="1"/>
  <c r="D48" i="1"/>
  <c r="D45" i="1"/>
  <c r="D46" i="1" s="1"/>
  <c r="D47" i="1"/>
  <c r="D41" i="1"/>
  <c r="D43" i="1" s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G25" i="1"/>
  <c r="D18" i="1"/>
  <c r="D16" i="1"/>
  <c r="D39" i="1"/>
  <c r="D25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<sst xmlns="http://schemas.openxmlformats.org/spreadsheetml/2006/main" count="113" uniqueCount="62">
  <si>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</si>
  <si>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</si>
  <si>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</si>
  <si>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</si>
  <si>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</si>
  <si>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</si>
  <si>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</si>
  <si>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</si>
  <si>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</si>
  <si>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</si>
  <si>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</si>
  <si>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</si>
  <si>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</si>
  <si>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</si>
  <si>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</si>
  <si>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</si>
  <si>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</si>
  <si>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</si>
  <si>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</si>
  <si>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</si>
  <si>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</si>
  <si>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</si>
  <si>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</si>
  <si>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</si>
  <si>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</si>
  <si>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</si>
  <si>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</si>
  <si>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</si>
  <si>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</si>
  <si>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</si>
  <si>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</si>
  <si>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</si>
  <si>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</si>
  <si>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</si>
  <si>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</si>
  <si>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</si>
  <si>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</si>
  <si>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</si>
  <si>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</si>
  <si>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</si>
  <si>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</si>
  <si>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</si>
  <si>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</si>
  <si>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</si>
  <si>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</si>
  <si>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</si>
  <si>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</si>
  <si>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</si>
  <si>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</si>
  <si>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</si>
  <si>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</si>
  <si>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</si>
  <si>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</si>
  <si>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</si>
  <si>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</si>
  <si>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</si>
  <si>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</si>
  <si>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110年1至6月來臺旅客人次及成長率－按居住地分
Table 1-2 Visitor Arrivals by Residence,
January-June,2021</t>
  </si>
  <si>
    <t>110年1至6月 Jan.-June., 2021</t>
  </si>
  <si>
    <t>109年1至6月 Jan.-June., 2020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</si>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</sst>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/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ySplit="3" topLeftCell="A4" activePane="bottomLeft" state="frozen"/>
      <selection pane="bottomLeft" activeCell="O11" sqref="O11"/>
    </sheetView>
  </sheetViews>
  <sheetFormatPr defaultRowHeight="16.5" x14ac:dyDescent="0.25"/>
  <cols>
    <col min="1" max="1" width="3.375" style="1" customWidth="1"/>
    <col min="2" max="2" width="3.875" style="1" customWidth="1"/>
    <col min="3" max="3" width="16.125" style="1" customWidth="1"/>
    <col min="4" max="4" width="8.125" style="1" customWidth="1"/>
    <col min="5" max="5" width="8" style="1" customWidth="1"/>
    <col min="6" max="6" width="9.125" style="1" customWidth="1"/>
    <col min="7" max="7" width="8.25" style="1" customWidth="1"/>
    <col min="8" max="8" width="8" style="1" customWidth="1"/>
    <col min="9" max="9" width="8.5" style="1" customWidth="1"/>
    <col min="10" max="10" width="6.5" style="1" customWidth="1"/>
    <col min="11" max="11" width="7.375" style="1" customWidth="1"/>
    <col min="12" max="12" width="7.75" style="1" customWidth="1"/>
    <col min="13" max="16384" width="9" style="1"/>
  </cols>
  <sheetData>
    <row r="1" spans="1:13" ht="63" customHeight="1" x14ac:dyDescent="0.25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25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25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25">
      <c r="A4" s="19" t="s">
        <v>5</v>
      </c>
      <c r="B4" s="18" t="s">
        <v>6</v>
      </c>
      <c r="C4" s="17"/>
      <c r="D4" s="5">
        <f>E4+F4</f>
        <v>3553</v>
      </c>
      <c r="E4" s="5">
        <v>3506</v>
      </c>
      <c r="F4" s="6">
        <v>47</v>
      </c>
      <c r="G4" s="5">
        <f>H4+I4</f>
        <v>168250</v>
      </c>
      <c r="H4" s="5">
        <v>158027</v>
      </c>
      <c r="I4" s="6">
        <v>10223</v>
      </c>
      <c r="J4" s="7">
        <f>IF(G4=0,"-",((D4/G4)-1)*100)</f>
        <v>-97.888261515601783</v>
      </c>
      <c r="K4" s="7">
        <f>IF(H4=0,"-",((E4/H4)-1)*100)</f>
        <v>-97.78139178747935</v>
      </c>
      <c r="L4" s="7">
        <f>IF(I4=0,"-",((F4/I4)-1)*100)</f>
        <v>-99.540252372102117</v>
      </c>
      <c r="M4" s="8" t="s">
        <v>60</v>
      </c>
    </row>
    <row r="5" spans="1:13" s="8" customFormat="1" ht="15" customHeight="1" x14ac:dyDescent="0.25">
      <c r="A5" s="20"/>
      <c r="B5" s="18" t="s">
        <v>7</v>
      </c>
      <c r="C5" s="17"/>
      <c r="D5" s="5">
        <f t="shared" ref="D5:D48" si="0">E5+F5</f>
        <v>5186</v>
      </c>
      <c r="E5" s="5">
        <v>5171</v>
      </c>
      <c r="F5" s="6">
        <v>15</v>
      </c>
      <c r="G5" s="5">
        <f t="shared" ref="G5:G48" si="1">H5+I5</f>
        <v>99960</v>
      </c>
      <c r="H5" s="5">
        <v>96447</v>
      </c>
      <c r="I5" s="6">
        <v>3513</v>
      </c>
      <c r="J5" s="7">
        <f t="shared" ref="J5:L49" si="2">IF(G5=0,"-",((D5/G5)-1)*100)</f>
        <v>-94.811924769907961</v>
      </c>
      <c r="K5" s="7">
        <f t="shared" si="2"/>
        <v>-94.638506122533613</v>
      </c>
      <c r="L5" s="7">
        <f t="shared" si="2"/>
        <v>-99.573014517506408</v>
      </c>
      <c r="M5" s="8" t="s">
        <v>60</v>
      </c>
    </row>
    <row r="6" spans="1:13" s="8" customFormat="1" ht="15" customHeight="1" x14ac:dyDescent="0.25">
      <c r="A6" s="20"/>
      <c r="B6" s="18" t="s">
        <v>8</v>
      </c>
      <c r="C6" s="17"/>
      <c r="D6" s="5">
        <f t="shared" si="0"/>
        <v>5214</v>
      </c>
      <c r="E6" s="5">
        <v>77</v>
      </c>
      <c r="F6" s="6">
        <v>5137</v>
      </c>
      <c r="G6" s="5">
        <f t="shared" si="1"/>
        <v>263326</v>
      </c>
      <c r="H6" s="5">
        <v>307</v>
      </c>
      <c r="I6" s="6">
        <v>263019</v>
      </c>
      <c r="J6" s="7">
        <f t="shared" si="2"/>
        <v>-98.019944859223926</v>
      </c>
      <c r="K6" s="7">
        <f t="shared" si="2"/>
        <v>-74.918566775244301</v>
      </c>
      <c r="L6" s="7">
        <f t="shared" si="2"/>
        <v>-98.046909158653932</v>
      </c>
      <c r="M6" s="8" t="s">
        <v>60</v>
      </c>
    </row>
    <row r="7" spans="1:13" s="8" customFormat="1" ht="15" customHeight="1" x14ac:dyDescent="0.25">
      <c r="A7" s="20"/>
      <c r="B7" s="18" t="s">
        <v>9</v>
      </c>
      <c r="C7" s="17"/>
      <c r="D7" s="5">
        <f t="shared" si="0"/>
        <v>1645</v>
      </c>
      <c r="E7" s="5">
        <v>49</v>
      </c>
      <c r="F7" s="6">
        <v>1596</v>
      </c>
      <c r="G7" s="5">
        <f t="shared" si="1"/>
        <v>176502</v>
      </c>
      <c r="H7" s="5">
        <v>540</v>
      </c>
      <c r="I7" s="6">
        <v>175962</v>
      </c>
      <c r="J7" s="7">
        <f t="shared" si="2"/>
        <v>-99.067999229470487</v>
      </c>
      <c r="K7" s="7">
        <f t="shared" si="2"/>
        <v>-90.925925925925924</v>
      </c>
      <c r="L7" s="7">
        <f t="shared" si="2"/>
        <v>-99.092985985610525</v>
      </c>
      <c r="M7" s="8" t="s">
        <v>60</v>
      </c>
    </row>
    <row r="8" spans="1:13" s="8" customFormat="1" ht="15" customHeight="1" x14ac:dyDescent="0.25">
      <c r="A8" s="20"/>
      <c r="B8" s="18" t="s">
        <v>10</v>
      </c>
      <c r="C8" s="17"/>
      <c r="D8" s="5">
        <f t="shared" si="0"/>
        <v>921</v>
      </c>
      <c r="E8" s="5">
        <v>2</v>
      </c>
      <c r="F8" s="6">
        <v>919</v>
      </c>
      <c r="G8" s="5">
        <f t="shared" si="1"/>
        <v>5762</v>
      </c>
      <c r="H8" s="5">
        <v>1</v>
      </c>
      <c r="I8" s="6">
        <v>5761</v>
      </c>
      <c r="J8" s="7">
        <f t="shared" si="2"/>
        <v>-84.015966678236722</v>
      </c>
      <c r="K8" s="7">
        <f t="shared" si="2"/>
        <v>100</v>
      </c>
      <c r="L8" s="7">
        <f t="shared" si="2"/>
        <v>-84.047908349244921</v>
      </c>
      <c r="M8" s="8" t="s">
        <v>60</v>
      </c>
    </row>
    <row r="9" spans="1:13" s="8" customFormat="1" ht="15" customHeight="1" x14ac:dyDescent="0.25">
      <c r="A9" s="20"/>
      <c r="B9" s="18" t="s">
        <v>11</v>
      </c>
      <c r="C9" s="17"/>
      <c r="D9" s="5">
        <f t="shared" si="0"/>
        <v>338</v>
      </c>
      <c r="E9" s="5">
        <v>7</v>
      </c>
      <c r="F9" s="6">
        <v>331</v>
      </c>
      <c r="G9" s="5">
        <f t="shared" si="1"/>
        <v>2333</v>
      </c>
      <c r="H9" s="5">
        <v>19</v>
      </c>
      <c r="I9" s="6">
        <v>2314</v>
      </c>
      <c r="J9" s="7">
        <f t="shared" si="2"/>
        <v>-85.512216030861552</v>
      </c>
      <c r="K9" s="7">
        <f t="shared" si="2"/>
        <v>-63.157894736842103</v>
      </c>
      <c r="L9" s="7">
        <f t="shared" si="2"/>
        <v>-85.695764909248055</v>
      </c>
      <c r="M9" s="8" t="s">
        <v>60</v>
      </c>
    </row>
    <row r="10" spans="1:13" s="8" customFormat="1" ht="15" customHeight="1" x14ac:dyDescent="0.25">
      <c r="A10" s="20"/>
      <c r="B10" s="19" t="s">
        <v>12</v>
      </c>
      <c r="C10" s="9" t="s">
        <v>30</v>
      </c>
      <c r="D10" s="5">
        <f>E10+F10</f>
        <v>2613</v>
      </c>
      <c r="E10" s="5">
        <v>14</v>
      </c>
      <c r="F10" s="6">
        <v>2599</v>
      </c>
      <c r="G10" s="5">
        <f t="shared" si="1"/>
        <v>68414</v>
      </c>
      <c r="H10" s="5">
        <v>158</v>
      </c>
      <c r="I10" s="6">
        <v>68256</v>
      </c>
      <c r="J10" s="7">
        <f t="shared" si="2"/>
        <v>-96.180606308650269</v>
      </c>
      <c r="K10" s="7">
        <f t="shared" si="2"/>
        <v>-91.139240506329116</v>
      </c>
      <c r="L10" s="7">
        <f t="shared" si="2"/>
        <v>-96.192276136896396</v>
      </c>
      <c r="M10" s="8" t="s">
        <v>60</v>
      </c>
    </row>
    <row r="11" spans="1:13" s="8" customFormat="1" ht="15" customHeight="1" x14ac:dyDescent="0.25">
      <c r="A11" s="20"/>
      <c r="B11" s="20"/>
      <c r="C11" s="10" t="s">
        <v>31</v>
      </c>
      <c r="D11" s="5">
        <f t="shared" si="0"/>
        <v>1148</v>
      </c>
      <c r="E11" s="5">
        <v>24</v>
      </c>
      <c r="F11" s="6">
        <v>1124</v>
      </c>
      <c r="G11" s="5">
        <f t="shared" si="1"/>
        <v>48772</v>
      </c>
      <c r="H11" s="5">
        <v>53</v>
      </c>
      <c r="I11" s="6">
        <v>48719</v>
      </c>
      <c r="J11" s="7">
        <f t="shared" si="2"/>
        <v>-97.646190437136056</v>
      </c>
      <c r="K11" s="7">
        <f t="shared" si="2"/>
        <v>-54.716981132075468</v>
      </c>
      <c r="L11" s="7">
        <f t="shared" si="2"/>
        <v>-97.692891890227628</v>
      </c>
      <c r="M11" s="8" t="s">
        <v>60</v>
      </c>
    </row>
    <row r="12" spans="1:13" s="8" customFormat="1" ht="15" customHeight="1" x14ac:dyDescent="0.25">
      <c r="A12" s="20"/>
      <c r="B12" s="20"/>
      <c r="C12" s="10" t="s">
        <v>32</v>
      </c>
      <c r="D12" s="5">
        <f t="shared" si="0"/>
        <v>5610</v>
      </c>
      <c r="E12" s="5">
        <v>30</v>
      </c>
      <c r="F12" s="6">
        <v>5580</v>
      </c>
      <c r="G12" s="5">
        <f t="shared" si="1"/>
        <v>42404</v>
      </c>
      <c r="H12" s="5">
        <v>99</v>
      </c>
      <c r="I12" s="6">
        <v>42305</v>
      </c>
      <c r="J12" s="7">
        <f t="shared" si="2"/>
        <v>-86.770116026789921</v>
      </c>
      <c r="K12" s="7">
        <f t="shared" si="2"/>
        <v>-69.696969696969703</v>
      </c>
      <c r="L12" s="7">
        <f t="shared" si="2"/>
        <v>-86.8100697317102</v>
      </c>
      <c r="M12" s="8" t="s">
        <v>60</v>
      </c>
    </row>
    <row r="13" spans="1:13" s="8" customFormat="1" ht="15" customHeight="1" x14ac:dyDescent="0.25">
      <c r="A13" s="20"/>
      <c r="B13" s="20"/>
      <c r="C13" s="10" t="s">
        <v>33</v>
      </c>
      <c r="D13" s="5">
        <f t="shared" si="0"/>
        <v>6354</v>
      </c>
      <c r="E13" s="5">
        <v>36</v>
      </c>
      <c r="F13" s="6">
        <v>6318</v>
      </c>
      <c r="G13" s="5">
        <f t="shared" si="1"/>
        <v>70468</v>
      </c>
      <c r="H13" s="5">
        <v>344</v>
      </c>
      <c r="I13" s="6">
        <v>70124</v>
      </c>
      <c r="J13" s="7">
        <f t="shared" si="2"/>
        <v>-90.983141283987052</v>
      </c>
      <c r="K13" s="7">
        <f t="shared" si="2"/>
        <v>-89.534883720930239</v>
      </c>
      <c r="L13" s="7">
        <f t="shared" si="2"/>
        <v>-90.990245850208211</v>
      </c>
      <c r="M13" s="8" t="s">
        <v>60</v>
      </c>
    </row>
    <row r="14" spans="1:13" s="8" customFormat="1" ht="15" customHeight="1" x14ac:dyDescent="0.25">
      <c r="A14" s="20"/>
      <c r="B14" s="20"/>
      <c r="C14" s="10" t="s">
        <v>34</v>
      </c>
      <c r="D14" s="5">
        <f t="shared" si="0"/>
        <v>6063</v>
      </c>
      <c r="E14" s="5">
        <v>12</v>
      </c>
      <c r="F14" s="6">
        <v>6051</v>
      </c>
      <c r="G14" s="5">
        <f t="shared" si="1"/>
        <v>55918</v>
      </c>
      <c r="H14" s="5">
        <v>50</v>
      </c>
      <c r="I14" s="6">
        <v>55868</v>
      </c>
      <c r="J14" s="7">
        <f t="shared" si="2"/>
        <v>-89.157337529954575</v>
      </c>
      <c r="K14" s="7">
        <f t="shared" si="2"/>
        <v>-76</v>
      </c>
      <c r="L14" s="7">
        <f t="shared" si="2"/>
        <v>-89.169112908999779</v>
      </c>
      <c r="M14" s="8" t="s">
        <v>60</v>
      </c>
    </row>
    <row r="15" spans="1:13" s="8" customFormat="1" ht="15" customHeight="1" x14ac:dyDescent="0.25">
      <c r="A15" s="20"/>
      <c r="B15" s="20"/>
      <c r="C15" s="10" t="s">
        <v>35</v>
      </c>
      <c r="D15" s="5">
        <f t="shared" si="0"/>
        <v>21833</v>
      </c>
      <c r="E15" s="5">
        <v>37</v>
      </c>
      <c r="F15" s="6">
        <v>21796</v>
      </c>
      <c r="G15" s="5">
        <f t="shared" si="1"/>
        <v>80235</v>
      </c>
      <c r="H15" s="5">
        <v>713</v>
      </c>
      <c r="I15" s="6">
        <v>79522</v>
      </c>
      <c r="J15" s="7">
        <f t="shared" si="2"/>
        <v>-72.788683242973761</v>
      </c>
      <c r="K15" s="7">
        <f t="shared" si="2"/>
        <v>-94.810659186535759</v>
      </c>
      <c r="L15" s="7">
        <f t="shared" si="2"/>
        <v>-72.591232614873874</v>
      </c>
      <c r="M15" s="8" t="s">
        <v>60</v>
      </c>
    </row>
    <row r="16" spans="1:13" s="8" customFormat="1" ht="15" customHeight="1" x14ac:dyDescent="0.25">
      <c r="A16" s="20"/>
      <c r="B16" s="20"/>
      <c r="C16" s="10" t="s">
        <v>36</v>
      </c>
      <c r="D16" s="5">
        <f t="shared" ref="D16:I16" si="3">D17-D10-D11-D12-D13-D14-D15</f>
        <v>567</v>
      </c>
      <c r="E16" s="5">
        <f t="shared" si="3"/>
        <v>24</v>
      </c>
      <c r="F16" s="5">
        <f t="shared" si="3"/>
        <v>543</v>
      </c>
      <c r="G16" s="5">
        <f t="shared" si="3"/>
        <v>3776</v>
      </c>
      <c r="H16" s="5">
        <f t="shared" si="3"/>
        <v>55</v>
      </c>
      <c r="I16" s="5">
        <f t="shared" si="3"/>
        <v>3721</v>
      </c>
      <c r="J16" s="7">
        <f t="shared" si="2"/>
        <v>-84.984110169491515</v>
      </c>
      <c r="K16" s="7">
        <f t="shared" si="2"/>
        <v>-56.363636363636374</v>
      </c>
      <c r="L16" s="7">
        <f t="shared" si="2"/>
        <v>-85.40714861596345</v>
      </c>
      <c r="M16" s="8" t="s">
        <v>60</v>
      </c>
    </row>
    <row r="17" spans="1:13" s="8" customFormat="1" ht="15" customHeight="1" x14ac:dyDescent="0.25">
      <c r="A17" s="20"/>
      <c r="B17" s="21"/>
      <c r="C17" s="10" t="s">
        <v>13</v>
      </c>
      <c r="D17" s="5">
        <f t="shared" si="0"/>
        <v>44188</v>
      </c>
      <c r="E17" s="5">
        <v>177</v>
      </c>
      <c r="F17" s="6">
        <v>44011</v>
      </c>
      <c r="G17" s="5">
        <f t="shared" si="1"/>
        <v>369987</v>
      </c>
      <c r="H17" s="5">
        <v>1472</v>
      </c>
      <c r="I17" s="6">
        <v>368515</v>
      </c>
      <c r="J17" s="7">
        <f t="shared" si="2"/>
        <v>-88.05687767408044</v>
      </c>
      <c r="K17" s="7">
        <f t="shared" si="2"/>
        <v>-87.97554347826086</v>
      </c>
      <c r="L17" s="7">
        <f t="shared" si="2"/>
        <v>-88.057202556205311</v>
      </c>
      <c r="M17" s="8" t="s">
        <v>60</v>
      </c>
    </row>
    <row r="18" spans="1:13" s="8" customFormat="1" ht="15" customHeight="1" x14ac:dyDescent="0.25">
      <c r="A18" s="20"/>
      <c r="B18" s="18" t="s">
        <v>14</v>
      </c>
      <c r="C18" s="17"/>
      <c r="D18" s="5">
        <f t="shared" ref="D18:I18" si="4">D19-D4-D5-D6-D7-D8-D9-D17</f>
        <v>300</v>
      </c>
      <c r="E18" s="5">
        <f t="shared" si="4"/>
        <v>0</v>
      </c>
      <c r="F18" s="5">
        <f t="shared" si="4"/>
        <v>300</v>
      </c>
      <c r="G18" s="5">
        <f t="shared" si="4"/>
        <v>1628</v>
      </c>
      <c r="H18" s="5">
        <f t="shared" si="4"/>
        <v>5</v>
      </c>
      <c r="I18" s="5">
        <f t="shared" si="4"/>
        <v>1623</v>
      </c>
      <c r="J18" s="7">
        <f t="shared" si="2"/>
        <v>-81.572481572481564</v>
      </c>
      <c r="K18" s="7">
        <f t="shared" si="2"/>
        <v>-100</v>
      </c>
      <c r="L18" s="7">
        <f t="shared" si="2"/>
        <v>-81.515711645101661</v>
      </c>
      <c r="M18" s="8" t="s">
        <v>60</v>
      </c>
    </row>
    <row r="19" spans="1:13" s="8" customFormat="1" ht="15" customHeight="1" x14ac:dyDescent="0.25">
      <c r="A19" s="21"/>
      <c r="B19" s="18" t="s">
        <v>15</v>
      </c>
      <c r="C19" s="17"/>
      <c r="D19" s="5">
        <f t="shared" si="0"/>
        <v>61345</v>
      </c>
      <c r="E19" s="5">
        <v>8989</v>
      </c>
      <c r="F19" s="6">
        <v>52356</v>
      </c>
      <c r="G19" s="5">
        <f t="shared" si="1"/>
        <v>1087748</v>
      </c>
      <c r="H19" s="5">
        <v>256818</v>
      </c>
      <c r="I19" s="6">
        <v>830930</v>
      </c>
      <c r="J19" s="7">
        <f t="shared" si="2"/>
        <v>-94.360366555488952</v>
      </c>
      <c r="K19" s="7">
        <f t="shared" si="2"/>
        <v>-96.499855929101543</v>
      </c>
      <c r="L19" s="7">
        <f t="shared" si="2"/>
        <v>-93.69910822812993</v>
      </c>
      <c r="M19" s="8" t="s">
        <v>60</v>
      </c>
    </row>
    <row r="20" spans="1:13" s="8" customFormat="1" ht="15" customHeight="1" x14ac:dyDescent="0.25">
      <c r="A20" s="19" t="s">
        <v>16</v>
      </c>
      <c r="B20" s="18" t="s">
        <v>37</v>
      </c>
      <c r="C20" s="17"/>
      <c r="D20" s="5">
        <f t="shared" si="0"/>
        <v>547</v>
      </c>
      <c r="E20" s="5">
        <v>55</v>
      </c>
      <c r="F20" s="6">
        <v>492</v>
      </c>
      <c r="G20" s="5">
        <f t="shared" si="1"/>
        <v>17955</v>
      </c>
      <c r="H20" s="5">
        <v>106</v>
      </c>
      <c r="I20" s="6">
        <v>17849</v>
      </c>
      <c r="J20" s="7">
        <f t="shared" si="2"/>
        <v>-96.953494848231685</v>
      </c>
      <c r="K20" s="7">
        <f t="shared" si="2"/>
        <v>-48.113207547169814</v>
      </c>
      <c r="L20" s="7">
        <f t="shared" si="2"/>
        <v>-97.243543055633367</v>
      </c>
      <c r="M20" s="8" t="s">
        <v>60</v>
      </c>
    </row>
    <row r="21" spans="1:13" s="8" customFormat="1" ht="15" customHeight="1" x14ac:dyDescent="0.25">
      <c r="A21" s="20"/>
      <c r="B21" s="18" t="s">
        <v>38</v>
      </c>
      <c r="C21" s="17"/>
      <c r="D21" s="5">
        <f t="shared" si="0"/>
        <v>5529</v>
      </c>
      <c r="E21" s="5">
        <v>1267</v>
      </c>
      <c r="F21" s="6">
        <v>4262</v>
      </c>
      <c r="G21" s="5">
        <f t="shared" si="1"/>
        <v>75431</v>
      </c>
      <c r="H21" s="5">
        <v>870</v>
      </c>
      <c r="I21" s="6">
        <v>74561</v>
      </c>
      <c r="J21" s="7">
        <f t="shared" si="2"/>
        <v>-92.670122363484509</v>
      </c>
      <c r="K21" s="7">
        <f t="shared" si="2"/>
        <v>45.632183908045974</v>
      </c>
      <c r="L21" s="7">
        <f t="shared" si="2"/>
        <v>-94.283874948029137</v>
      </c>
      <c r="M21" s="8" t="s">
        <v>60</v>
      </c>
    </row>
    <row r="22" spans="1:13" s="8" customFormat="1" ht="15" customHeight="1" x14ac:dyDescent="0.25">
      <c r="A22" s="20"/>
      <c r="B22" s="18" t="s">
        <v>39</v>
      </c>
      <c r="C22" s="17"/>
      <c r="D22" s="5">
        <f t="shared" si="0"/>
        <v>89</v>
      </c>
      <c r="E22" s="5">
        <v>3</v>
      </c>
      <c r="F22" s="6">
        <v>86</v>
      </c>
      <c r="G22" s="5">
        <f t="shared" si="1"/>
        <v>496</v>
      </c>
      <c r="H22" s="5">
        <v>2</v>
      </c>
      <c r="I22" s="6">
        <v>494</v>
      </c>
      <c r="J22" s="7">
        <f t="shared" si="2"/>
        <v>-82.056451612903231</v>
      </c>
      <c r="K22" s="7">
        <f t="shared" si="2"/>
        <v>50</v>
      </c>
      <c r="L22" s="7">
        <f t="shared" si="2"/>
        <v>-82.591093117408903</v>
      </c>
      <c r="M22" s="8" t="s">
        <v>60</v>
      </c>
    </row>
    <row r="23" spans="1:13" s="8" customFormat="1" ht="15" customHeight="1" x14ac:dyDescent="0.25">
      <c r="A23" s="20"/>
      <c r="B23" s="18" t="s">
        <v>40</v>
      </c>
      <c r="C23" s="17"/>
      <c r="D23" s="5">
        <f t="shared" si="0"/>
        <v>104</v>
      </c>
      <c r="E23" s="5">
        <v>23</v>
      </c>
      <c r="F23" s="6">
        <v>81</v>
      </c>
      <c r="G23" s="5">
        <f t="shared" si="1"/>
        <v>672</v>
      </c>
      <c r="H23" s="5">
        <v>52</v>
      </c>
      <c r="I23" s="6">
        <v>620</v>
      </c>
      <c r="J23" s="7">
        <f t="shared" si="2"/>
        <v>-84.523809523809518</v>
      </c>
      <c r="K23" s="7">
        <f t="shared" si="2"/>
        <v>-55.769230769230774</v>
      </c>
      <c r="L23" s="7">
        <f t="shared" si="2"/>
        <v>-86.935483870967744</v>
      </c>
      <c r="M23" s="8" t="s">
        <v>60</v>
      </c>
    </row>
    <row r="24" spans="1:13" s="8" customFormat="1" ht="15" customHeight="1" x14ac:dyDescent="0.25">
      <c r="A24" s="20"/>
      <c r="B24" s="18" t="s">
        <v>41</v>
      </c>
      <c r="C24" s="17"/>
      <c r="D24" s="5">
        <f t="shared" si="0"/>
        <v>27</v>
      </c>
      <c r="E24" s="5">
        <v>13</v>
      </c>
      <c r="F24" s="6">
        <v>14</v>
      </c>
      <c r="G24" s="5">
        <f t="shared" si="1"/>
        <v>249</v>
      </c>
      <c r="H24" s="5">
        <v>47</v>
      </c>
      <c r="I24" s="6">
        <v>202</v>
      </c>
      <c r="J24" s="7">
        <f t="shared" si="2"/>
        <v>-89.156626506024097</v>
      </c>
      <c r="K24" s="7">
        <f t="shared" si="2"/>
        <v>-72.340425531914889</v>
      </c>
      <c r="L24" s="7">
        <f t="shared" si="2"/>
        <v>-93.06930693069306</v>
      </c>
      <c r="M24" s="8" t="s">
        <v>60</v>
      </c>
    </row>
    <row r="25" spans="1:13" s="8" customFormat="1" ht="15" customHeight="1" x14ac:dyDescent="0.25">
      <c r="A25" s="20"/>
      <c r="B25" s="18" t="s">
        <v>17</v>
      </c>
      <c r="C25" s="17"/>
      <c r="D25" s="5">
        <f t="shared" ref="D25:I25" si="5">D26-D20-D21-D22-D23-D24</f>
        <v>368</v>
      </c>
      <c r="E25" s="5">
        <f t="shared" si="5"/>
        <v>14</v>
      </c>
      <c r="F25" s="5">
        <f t="shared" si="5"/>
        <v>354</v>
      </c>
      <c r="G25" s="5">
        <f t="shared" si="5"/>
        <v>2194</v>
      </c>
      <c r="H25" s="5">
        <f t="shared" si="5"/>
        <v>39</v>
      </c>
      <c r="I25" s="5">
        <f t="shared" si="5"/>
        <v>2155</v>
      </c>
      <c r="J25" s="7">
        <f t="shared" si="2"/>
        <v>-83.226982680036471</v>
      </c>
      <c r="K25" s="7">
        <f t="shared" si="2"/>
        <v>-64.102564102564102</v>
      </c>
      <c r="L25" s="7">
        <f t="shared" si="2"/>
        <v>-83.573085846867755</v>
      </c>
      <c r="M25" s="8" t="s">
        <v>60</v>
      </c>
    </row>
    <row r="26" spans="1:13" s="8" customFormat="1" ht="15" customHeight="1" x14ac:dyDescent="0.25">
      <c r="A26" s="21"/>
      <c r="B26" s="18" t="s">
        <v>18</v>
      </c>
      <c r="C26" s="17"/>
      <c r="D26" s="5">
        <f t="shared" si="0"/>
        <v>6664</v>
      </c>
      <c r="E26" s="5">
        <v>1375</v>
      </c>
      <c r="F26" s="6">
        <v>5289</v>
      </c>
      <c r="G26" s="5">
        <f t="shared" si="1"/>
        <v>96997</v>
      </c>
      <c r="H26" s="5">
        <v>1116</v>
      </c>
      <c r="I26" s="6">
        <v>95881</v>
      </c>
      <c r="J26" s="7">
        <f t="shared" si="2"/>
        <v>-93.129684423229591</v>
      </c>
      <c r="K26" s="7">
        <f t="shared" si="2"/>
        <v>23.207885304659492</v>
      </c>
      <c r="L26" s="7">
        <f t="shared" si="2"/>
        <v>-94.48378719454324</v>
      </c>
      <c r="M26" s="8" t="s">
        <v>60</v>
      </c>
    </row>
    <row r="27" spans="1:13" s="8" customFormat="1" ht="15" customHeight="1" x14ac:dyDescent="0.25">
      <c r="A27" s="19" t="s">
        <v>19</v>
      </c>
      <c r="B27" s="18" t="s">
        <v>42</v>
      </c>
      <c r="C27" s="17"/>
      <c r="D27" s="5">
        <f t="shared" si="0"/>
        <v>388</v>
      </c>
      <c r="E27" s="5">
        <v>5</v>
      </c>
      <c r="F27" s="6">
        <v>383</v>
      </c>
      <c r="G27" s="5">
        <f t="shared" si="1"/>
        <v>1241</v>
      </c>
      <c r="H27" s="5">
        <v>5</v>
      </c>
      <c r="I27" s="6">
        <v>1236</v>
      </c>
      <c r="J27" s="7">
        <f t="shared" si="2"/>
        <v>-68.734891216760687</v>
      </c>
      <c r="K27" s="7">
        <f t="shared" si="2"/>
        <v>0</v>
      </c>
      <c r="L27" s="7">
        <f t="shared" si="2"/>
        <v>-69.01294498381877</v>
      </c>
      <c r="M27" s="8" t="s">
        <v>60</v>
      </c>
    </row>
    <row r="28" spans="1:13" s="8" customFormat="1" ht="15" customHeight="1" x14ac:dyDescent="0.25">
      <c r="A28" s="20"/>
      <c r="B28" s="18" t="s">
        <v>43</v>
      </c>
      <c r="C28" s="17"/>
      <c r="D28" s="5">
        <f t="shared" si="0"/>
        <v>693</v>
      </c>
      <c r="E28" s="5">
        <v>36</v>
      </c>
      <c r="F28" s="6">
        <v>657</v>
      </c>
      <c r="G28" s="5">
        <f t="shared" si="1"/>
        <v>8117</v>
      </c>
      <c r="H28" s="5">
        <v>25</v>
      </c>
      <c r="I28" s="6">
        <v>8092</v>
      </c>
      <c r="J28" s="7">
        <f t="shared" si="2"/>
        <v>-91.462362941973623</v>
      </c>
      <c r="K28" s="7">
        <f t="shared" si="2"/>
        <v>43.999999999999993</v>
      </c>
      <c r="L28" s="7">
        <f t="shared" si="2"/>
        <v>-91.880869995056841</v>
      </c>
      <c r="M28" s="8" t="s">
        <v>60</v>
      </c>
    </row>
    <row r="29" spans="1:13" s="8" customFormat="1" ht="15" customHeight="1" x14ac:dyDescent="0.25">
      <c r="A29" s="20"/>
      <c r="B29" s="18" t="s">
        <v>44</v>
      </c>
      <c r="C29" s="17"/>
      <c r="D29" s="5">
        <f t="shared" si="0"/>
        <v>950</v>
      </c>
      <c r="E29" s="5">
        <v>35</v>
      </c>
      <c r="F29" s="6">
        <v>915</v>
      </c>
      <c r="G29" s="5">
        <f t="shared" si="1"/>
        <v>8373</v>
      </c>
      <c r="H29" s="5">
        <v>26</v>
      </c>
      <c r="I29" s="6">
        <v>8347</v>
      </c>
      <c r="J29" s="7">
        <f t="shared" si="2"/>
        <v>-88.654006927027353</v>
      </c>
      <c r="K29" s="7">
        <f t="shared" si="2"/>
        <v>34.615384615384627</v>
      </c>
      <c r="L29" s="7">
        <f t="shared" si="2"/>
        <v>-89.037977716544873</v>
      </c>
      <c r="M29" s="8" t="s">
        <v>60</v>
      </c>
    </row>
    <row r="30" spans="1:13" s="8" customFormat="1" ht="15" customHeight="1" x14ac:dyDescent="0.25">
      <c r="A30" s="20"/>
      <c r="B30" s="18" t="s">
        <v>45</v>
      </c>
      <c r="C30" s="17"/>
      <c r="D30" s="5">
        <f t="shared" si="0"/>
        <v>255</v>
      </c>
      <c r="E30" s="5">
        <v>5</v>
      </c>
      <c r="F30" s="6">
        <v>250</v>
      </c>
      <c r="G30" s="5">
        <f t="shared" si="1"/>
        <v>2000</v>
      </c>
      <c r="H30" s="5">
        <v>8</v>
      </c>
      <c r="I30" s="6">
        <v>1992</v>
      </c>
      <c r="J30" s="7">
        <f t="shared" si="2"/>
        <v>-87.25</v>
      </c>
      <c r="K30" s="7">
        <f t="shared" si="2"/>
        <v>-37.5</v>
      </c>
      <c r="L30" s="7">
        <f t="shared" si="2"/>
        <v>-87.449799196787154</v>
      </c>
      <c r="M30" s="8" t="s">
        <v>60</v>
      </c>
    </row>
    <row r="31" spans="1:13" s="8" customFormat="1" ht="15" customHeight="1" x14ac:dyDescent="0.25">
      <c r="A31" s="20"/>
      <c r="B31" s="18" t="s">
        <v>46</v>
      </c>
      <c r="C31" s="17"/>
      <c r="D31" s="5">
        <f t="shared" si="0"/>
        <v>1040</v>
      </c>
      <c r="E31" s="5">
        <v>6</v>
      </c>
      <c r="F31" s="6">
        <v>1034</v>
      </c>
      <c r="G31" s="5">
        <f t="shared" si="1"/>
        <v>4354</v>
      </c>
      <c r="H31" s="5">
        <v>4</v>
      </c>
      <c r="I31" s="6">
        <v>4350</v>
      </c>
      <c r="J31" s="7">
        <f t="shared" si="2"/>
        <v>-76.113918236104723</v>
      </c>
      <c r="K31" s="7">
        <f t="shared" si="2"/>
        <v>50</v>
      </c>
      <c r="L31" s="7">
        <f t="shared" si="2"/>
        <v>-76.229885057471265</v>
      </c>
      <c r="M31" s="8" t="s">
        <v>60</v>
      </c>
    </row>
    <row r="32" spans="1:13" s="8" customFormat="1" ht="15" customHeight="1" x14ac:dyDescent="0.25">
      <c r="A32" s="20"/>
      <c r="B32" s="18" t="s">
        <v>47</v>
      </c>
      <c r="C32" s="17"/>
      <c r="D32" s="5">
        <f t="shared" si="0"/>
        <v>97</v>
      </c>
      <c r="E32" s="5">
        <v>16</v>
      </c>
      <c r="F32" s="6">
        <v>81</v>
      </c>
      <c r="G32" s="5">
        <f t="shared" si="1"/>
        <v>1368</v>
      </c>
      <c r="H32" s="5">
        <v>8</v>
      </c>
      <c r="I32" s="6">
        <v>1360</v>
      </c>
      <c r="J32" s="7">
        <f t="shared" si="2"/>
        <v>-92.909356725146196</v>
      </c>
      <c r="K32" s="7">
        <f t="shared" si="2"/>
        <v>100</v>
      </c>
      <c r="L32" s="7">
        <f t="shared" si="2"/>
        <v>-94.044117647058826</v>
      </c>
      <c r="M32" s="8" t="s">
        <v>60</v>
      </c>
    </row>
    <row r="33" spans="1:13" s="8" customFormat="1" ht="15" customHeight="1" x14ac:dyDescent="0.25">
      <c r="A33" s="20"/>
      <c r="B33" s="18" t="s">
        <v>48</v>
      </c>
      <c r="C33" s="17"/>
      <c r="D33" s="5">
        <f t="shared" si="0"/>
        <v>178</v>
      </c>
      <c r="E33" s="5">
        <v>5</v>
      </c>
      <c r="F33" s="6">
        <v>173</v>
      </c>
      <c r="G33" s="5">
        <f t="shared" si="1"/>
        <v>1798</v>
      </c>
      <c r="H33" s="5">
        <v>9</v>
      </c>
      <c r="I33" s="6">
        <v>1789</v>
      </c>
      <c r="J33" s="7">
        <f t="shared" si="2"/>
        <v>-90.100111234705224</v>
      </c>
      <c r="K33" s="7">
        <f t="shared" si="2"/>
        <v>-44.444444444444443</v>
      </c>
      <c r="L33" s="7">
        <f t="shared" si="2"/>
        <v>-90.329793180547796</v>
      </c>
      <c r="M33" s="8" t="s">
        <v>60</v>
      </c>
    </row>
    <row r="34" spans="1:13" s="8" customFormat="1" ht="15" customHeight="1" x14ac:dyDescent="0.25">
      <c r="A34" s="20"/>
      <c r="B34" s="18" t="s">
        <v>49</v>
      </c>
      <c r="C34" s="17"/>
      <c r="D34" s="5">
        <f t="shared" si="0"/>
        <v>1436</v>
      </c>
      <c r="E34" s="5">
        <v>37</v>
      </c>
      <c r="F34" s="6">
        <v>1399</v>
      </c>
      <c r="G34" s="5">
        <f t="shared" si="1"/>
        <v>10118</v>
      </c>
      <c r="H34" s="5">
        <v>25</v>
      </c>
      <c r="I34" s="6">
        <v>10093</v>
      </c>
      <c r="J34" s="7">
        <f t="shared" si="2"/>
        <v>-85.807471832377928</v>
      </c>
      <c r="K34" s="7">
        <f t="shared" si="2"/>
        <v>48</v>
      </c>
      <c r="L34" s="7">
        <f t="shared" si="2"/>
        <v>-86.138908154166245</v>
      </c>
      <c r="M34" s="8" t="s">
        <v>60</v>
      </c>
    </row>
    <row r="35" spans="1:13" s="8" customFormat="1" ht="15" customHeight="1" x14ac:dyDescent="0.25">
      <c r="A35" s="20"/>
      <c r="B35" s="18" t="s">
        <v>50</v>
      </c>
      <c r="C35" s="17"/>
      <c r="D35" s="5">
        <f t="shared" si="0"/>
        <v>107</v>
      </c>
      <c r="E35" s="5">
        <v>3</v>
      </c>
      <c r="F35" s="6">
        <v>104</v>
      </c>
      <c r="G35" s="5">
        <f t="shared" si="1"/>
        <v>1454</v>
      </c>
      <c r="H35" s="5">
        <v>0</v>
      </c>
      <c r="I35" s="6">
        <v>1454</v>
      </c>
      <c r="J35" s="7">
        <f t="shared" si="2"/>
        <v>-92.640990371389279</v>
      </c>
      <c r="K35" s="7" t="str">
        <f t="shared" si="2"/>
        <v>-</v>
      </c>
      <c r="L35" s="7">
        <f t="shared" si="2"/>
        <v>-92.847317744154054</v>
      </c>
      <c r="M35" s="8" t="s">
        <v>60</v>
      </c>
    </row>
    <row r="36" spans="1:13" s="8" customFormat="1" ht="15" customHeight="1" x14ac:dyDescent="0.25">
      <c r="A36" s="20"/>
      <c r="B36" s="18" t="s">
        <v>51</v>
      </c>
      <c r="C36" s="17"/>
      <c r="D36" s="5">
        <f t="shared" si="0"/>
        <v>38</v>
      </c>
      <c r="E36" s="5">
        <v>1</v>
      </c>
      <c r="F36" s="6">
        <v>37</v>
      </c>
      <c r="G36" s="5">
        <f t="shared" si="1"/>
        <v>247</v>
      </c>
      <c r="H36" s="5">
        <v>0</v>
      </c>
      <c r="I36" s="6">
        <v>247</v>
      </c>
      <c r="J36" s="7">
        <f t="shared" si="2"/>
        <v>-84.615384615384613</v>
      </c>
      <c r="K36" s="7" t="str">
        <f t="shared" si="2"/>
        <v>-</v>
      </c>
      <c r="L36" s="7">
        <f t="shared" si="2"/>
        <v>-85.020242914979761</v>
      </c>
      <c r="M36" s="8" t="s">
        <v>60</v>
      </c>
    </row>
    <row r="37" spans="1:13" s="8" customFormat="1" ht="15" customHeight="1" x14ac:dyDescent="0.25">
      <c r="A37" s="20"/>
      <c r="B37" s="18" t="s">
        <v>52</v>
      </c>
      <c r="C37" s="17"/>
      <c r="D37" s="5">
        <f t="shared" si="0"/>
        <v>108</v>
      </c>
      <c r="E37" s="5">
        <v>5</v>
      </c>
      <c r="F37" s="6">
        <v>103</v>
      </c>
      <c r="G37" s="5">
        <f t="shared" si="1"/>
        <v>1341</v>
      </c>
      <c r="H37" s="5">
        <v>7</v>
      </c>
      <c r="I37" s="6">
        <v>1334</v>
      </c>
      <c r="J37" s="7">
        <f t="shared" si="2"/>
        <v>-91.946308724832221</v>
      </c>
      <c r="K37" s="7">
        <f t="shared" si="2"/>
        <v>-28.571428571428569</v>
      </c>
      <c r="L37" s="7">
        <f t="shared" si="2"/>
        <v>-92.278860569715135</v>
      </c>
      <c r="M37" s="8" t="s">
        <v>60</v>
      </c>
    </row>
    <row r="38" spans="1:13" s="8" customFormat="1" ht="15" customHeight="1" x14ac:dyDescent="0.25">
      <c r="A38" s="20"/>
      <c r="B38" s="18" t="s">
        <v>53</v>
      </c>
      <c r="C38" s="17"/>
      <c r="D38" s="5">
        <f t="shared" si="0"/>
        <v>393</v>
      </c>
      <c r="E38" s="5">
        <v>3</v>
      </c>
      <c r="F38" s="6">
        <v>390</v>
      </c>
      <c r="G38" s="5">
        <f t="shared" si="1"/>
        <v>2462</v>
      </c>
      <c r="H38" s="5">
        <v>1</v>
      </c>
      <c r="I38" s="6">
        <v>2461</v>
      </c>
      <c r="J38" s="7">
        <f t="shared" si="2"/>
        <v>-84.037367993501221</v>
      </c>
      <c r="K38" s="7">
        <f t="shared" si="2"/>
        <v>200</v>
      </c>
      <c r="L38" s="7">
        <f t="shared" si="2"/>
        <v>-84.152783421373428</v>
      </c>
      <c r="M38" s="8" t="s">
        <v>60</v>
      </c>
    </row>
    <row r="39" spans="1:13" s="8" customFormat="1" ht="15" customHeight="1" x14ac:dyDescent="0.25">
      <c r="A39" s="20"/>
      <c r="B39" s="18" t="s">
        <v>20</v>
      </c>
      <c r="C39" s="17"/>
      <c r="D39" s="5">
        <f t="shared" ref="D39:I39" si="6">D40-D27-D28-D29-D30-D31-D32-D33-D34-D35-D36-D37-D38</f>
        <v>2141</v>
      </c>
      <c r="E39" s="5">
        <f t="shared" si="6"/>
        <v>6</v>
      </c>
      <c r="F39" s="5">
        <f t="shared" si="6"/>
        <v>2135</v>
      </c>
      <c r="G39" s="5">
        <f t="shared" si="6"/>
        <v>8194</v>
      </c>
      <c r="H39" s="5">
        <f t="shared" si="6"/>
        <v>7</v>
      </c>
      <c r="I39" s="5">
        <f t="shared" si="6"/>
        <v>8187</v>
      </c>
      <c r="J39" s="7">
        <f t="shared" si="2"/>
        <v>-73.871125213570906</v>
      </c>
      <c r="K39" s="7">
        <f t="shared" si="2"/>
        <v>-14.28571428571429</v>
      </c>
      <c r="L39" s="7">
        <f t="shared" si="2"/>
        <v>-73.92207157689019</v>
      </c>
      <c r="M39" s="8" t="s">
        <v>60</v>
      </c>
    </row>
    <row r="40" spans="1:13" s="8" customFormat="1" ht="15" customHeight="1" x14ac:dyDescent="0.25">
      <c r="A40" s="21"/>
      <c r="B40" s="18" t="s">
        <v>21</v>
      </c>
      <c r="C40" s="17"/>
      <c r="D40" s="5">
        <f t="shared" si="0"/>
        <v>7824</v>
      </c>
      <c r="E40" s="5">
        <v>163</v>
      </c>
      <c r="F40" s="6">
        <v>7661</v>
      </c>
      <c r="G40" s="5">
        <f t="shared" si="1"/>
        <v>51067</v>
      </c>
      <c r="H40" s="5">
        <v>125</v>
      </c>
      <c r="I40" s="6">
        <v>50942</v>
      </c>
      <c r="J40" s="7">
        <f t="shared" si="2"/>
        <v>-84.678951181780789</v>
      </c>
      <c r="K40" s="7">
        <f t="shared" si="2"/>
        <v>30.400000000000006</v>
      </c>
      <c r="L40" s="7">
        <f t="shared" si="2"/>
        <v>-84.961328569745987</v>
      </c>
      <c r="M40" s="8" t="s">
        <v>60</v>
      </c>
    </row>
    <row r="41" spans="1:13" s="8" customFormat="1" ht="15" customHeight="1" x14ac:dyDescent="0.25">
      <c r="A41" s="19" t="s">
        <v>22</v>
      </c>
      <c r="B41" s="18" t="s">
        <v>54</v>
      </c>
      <c r="C41" s="17"/>
      <c r="D41" s="5">
        <f t="shared" si="0"/>
        <v>263</v>
      </c>
      <c r="E41" s="5">
        <v>27</v>
      </c>
      <c r="F41" s="6">
        <v>236</v>
      </c>
      <c r="G41" s="5">
        <f t="shared" si="1"/>
        <v>18535</v>
      </c>
      <c r="H41" s="5">
        <v>86</v>
      </c>
      <c r="I41" s="6">
        <v>18449</v>
      </c>
      <c r="J41" s="7">
        <f t="shared" si="2"/>
        <v>-98.58106285405988</v>
      </c>
      <c r="K41" s="7">
        <f t="shared" si="2"/>
        <v>-68.604651162790702</v>
      </c>
      <c r="L41" s="7">
        <f t="shared" si="2"/>
        <v>-98.720797875223582</v>
      </c>
      <c r="M41" s="8" t="s">
        <v>60</v>
      </c>
    </row>
    <row r="42" spans="1:13" s="8" customFormat="1" ht="15" customHeight="1" x14ac:dyDescent="0.25">
      <c r="A42" s="20"/>
      <c r="B42" s="18" t="s">
        <v>55</v>
      </c>
      <c r="C42" s="17"/>
      <c r="D42" s="5">
        <f t="shared" si="0"/>
        <v>77</v>
      </c>
      <c r="E42" s="5">
        <v>6</v>
      </c>
      <c r="F42" s="6">
        <v>71</v>
      </c>
      <c r="G42" s="5">
        <f t="shared" si="1"/>
        <v>2991</v>
      </c>
      <c r="H42" s="5">
        <v>13</v>
      </c>
      <c r="I42" s="6">
        <v>2978</v>
      </c>
      <c r="J42" s="7">
        <f t="shared" si="2"/>
        <v>-97.4256101638248</v>
      </c>
      <c r="K42" s="7">
        <f t="shared" si="2"/>
        <v>-53.846153846153847</v>
      </c>
      <c r="L42" s="7">
        <f t="shared" si="2"/>
        <v>-97.615849563465417</v>
      </c>
      <c r="M42" s="8" t="s">
        <v>60</v>
      </c>
    </row>
    <row r="43" spans="1:13" s="8" customFormat="1" ht="15" customHeight="1" x14ac:dyDescent="0.25">
      <c r="A43" s="20"/>
      <c r="B43" s="18" t="s">
        <v>23</v>
      </c>
      <c r="C43" s="17"/>
      <c r="D43" s="5">
        <f t="shared" ref="D43:I43" si="7">D44-D41-D42</f>
        <v>306</v>
      </c>
      <c r="E43" s="5">
        <f t="shared" si="7"/>
        <v>1</v>
      </c>
      <c r="F43" s="5">
        <f t="shared" si="7"/>
        <v>305</v>
      </c>
      <c r="G43" s="5">
        <f t="shared" si="7"/>
        <v>340</v>
      </c>
      <c r="H43" s="5">
        <f t="shared" si="7"/>
        <v>8</v>
      </c>
      <c r="I43" s="5">
        <f t="shared" si="7"/>
        <v>332</v>
      </c>
      <c r="J43" s="7">
        <f t="shared" si="2"/>
        <v>-9.9999999999999982</v>
      </c>
      <c r="K43" s="7">
        <f t="shared" si="2"/>
        <v>-87.5</v>
      </c>
      <c r="L43" s="7">
        <f t="shared" si="2"/>
        <v>-8.1325301204819294</v>
      </c>
      <c r="M43" s="8" t="s">
        <v>60</v>
      </c>
    </row>
    <row r="44" spans="1:13" s="8" customFormat="1" ht="15" customHeight="1" x14ac:dyDescent="0.25">
      <c r="A44" s="21"/>
      <c r="B44" s="18" t="s">
        <v>24</v>
      </c>
      <c r="C44" s="17"/>
      <c r="D44" s="5">
        <f t="shared" si="0"/>
        <v>646</v>
      </c>
      <c r="E44" s="5">
        <v>34</v>
      </c>
      <c r="F44" s="6">
        <v>612</v>
      </c>
      <c r="G44" s="5">
        <f t="shared" si="1"/>
        <v>21866</v>
      </c>
      <c r="H44" s="5">
        <v>107</v>
      </c>
      <c r="I44" s="6">
        <v>21759</v>
      </c>
      <c r="J44" s="7">
        <f t="shared" si="2"/>
        <v>-97.04564163541572</v>
      </c>
      <c r="K44" s="7">
        <f t="shared" si="2"/>
        <v>-68.224299065420553</v>
      </c>
      <c r="L44" s="7">
        <f t="shared" si="2"/>
        <v>-97.187370743140761</v>
      </c>
      <c r="M44" s="8" t="s">
        <v>60</v>
      </c>
    </row>
    <row r="45" spans="1:13" s="8" customFormat="1" ht="20.25" customHeight="1" x14ac:dyDescent="0.25">
      <c r="A45" s="19" t="s">
        <v>25</v>
      </c>
      <c r="B45" s="18" t="s">
        <v>56</v>
      </c>
      <c r="C45" s="17"/>
      <c r="D45" s="5">
        <f t="shared" si="0"/>
        <v>168</v>
      </c>
      <c r="E45" s="5">
        <v>5</v>
      </c>
      <c r="F45" s="6">
        <v>163</v>
      </c>
      <c r="G45" s="5">
        <f t="shared" si="1"/>
        <v>1032</v>
      </c>
      <c r="H45" s="5">
        <v>14</v>
      </c>
      <c r="I45" s="6">
        <v>1018</v>
      </c>
      <c r="J45" s="7">
        <f t="shared" si="2"/>
        <v>-83.720930232558132</v>
      </c>
      <c r="K45" s="7">
        <f t="shared" si="2"/>
        <v>-64.285714285714278</v>
      </c>
      <c r="L45" s="7">
        <f t="shared" si="2"/>
        <v>-83.988212180746572</v>
      </c>
      <c r="M45" s="8" t="s">
        <v>60</v>
      </c>
    </row>
    <row r="46" spans="1:13" s="8" customFormat="1" ht="17.25" customHeight="1" x14ac:dyDescent="0.25">
      <c r="A46" s="20"/>
      <c r="B46" s="18" t="s">
        <v>26</v>
      </c>
      <c r="C46" s="17"/>
      <c r="D46" s="5">
        <f t="shared" ref="D46:I46" si="8">D47-D45</f>
        <v>229</v>
      </c>
      <c r="E46" s="5">
        <f t="shared" si="8"/>
        <v>4</v>
      </c>
      <c r="F46" s="5">
        <f t="shared" si="8"/>
        <v>225</v>
      </c>
      <c r="G46" s="5">
        <f t="shared" si="8"/>
        <v>956</v>
      </c>
      <c r="H46" s="5">
        <f t="shared" si="8"/>
        <v>8</v>
      </c>
      <c r="I46" s="5">
        <f t="shared" si="8"/>
        <v>948</v>
      </c>
      <c r="J46" s="7">
        <f t="shared" si="2"/>
        <v>-76.046025104602506</v>
      </c>
      <c r="K46" s="7">
        <f t="shared" si="2"/>
        <v>-50</v>
      </c>
      <c r="L46" s="7">
        <f t="shared" si="2"/>
        <v>-76.265822784810126</v>
      </c>
      <c r="M46" s="8" t="s">
        <v>60</v>
      </c>
    </row>
    <row r="47" spans="1:13" s="8" customFormat="1" ht="19.5" customHeight="1" x14ac:dyDescent="0.25">
      <c r="A47" s="21"/>
      <c r="B47" s="22" t="s">
        <v>27</v>
      </c>
      <c r="C47" s="23"/>
      <c r="D47" s="5">
        <f t="shared" si="0"/>
        <v>397</v>
      </c>
      <c r="E47" s="5">
        <v>9</v>
      </c>
      <c r="F47" s="6">
        <v>388</v>
      </c>
      <c r="G47" s="5">
        <f t="shared" si="1"/>
        <v>1988</v>
      </c>
      <c r="H47" s="5">
        <v>22</v>
      </c>
      <c r="I47" s="6">
        <v>1966</v>
      </c>
      <c r="J47" s="7">
        <f t="shared" si="2"/>
        <v>-80.030181086519121</v>
      </c>
      <c r="K47" s="7">
        <f t="shared" si="2"/>
        <v>-59.090909090909079</v>
      </c>
      <c r="L47" s="7">
        <f t="shared" si="2"/>
        <v>-80.264496439471003</v>
      </c>
      <c r="M47" s="8" t="s">
        <v>60</v>
      </c>
    </row>
    <row r="48" spans="1:13" s="8" customFormat="1" ht="15" customHeight="1" x14ac:dyDescent="0.25">
      <c r="A48" s="11"/>
      <c r="B48" s="24" t="s">
        <v>28</v>
      </c>
      <c r="C48" s="23"/>
      <c r="D48" s="5">
        <f t="shared" si="0"/>
        <v>339</v>
      </c>
      <c r="E48" s="5">
        <v>130</v>
      </c>
      <c r="F48" s="12">
        <v>209</v>
      </c>
      <c r="G48" s="5">
        <f t="shared" si="1"/>
        <v>2220</v>
      </c>
      <c r="H48" s="13">
        <v>184</v>
      </c>
      <c r="I48" s="12">
        <v>2036</v>
      </c>
      <c r="J48" s="14">
        <f t="shared" si="2"/>
        <v>-84.729729729729726</v>
      </c>
      <c r="K48" s="14">
        <f t="shared" si="2"/>
        <v>-29.34782608695652</v>
      </c>
      <c r="L48" s="14">
        <f t="shared" si="2"/>
        <v>-89.734774066797641</v>
      </c>
      <c r="M48" s="8" t="s">
        <v>60</v>
      </c>
    </row>
    <row r="49" spans="1:13" s="8" customFormat="1" ht="15" customHeight="1" x14ac:dyDescent="0.25">
      <c r="A49" s="15"/>
      <c r="B49" s="16" t="s">
        <v>29</v>
      </c>
      <c r="C49" s="17"/>
      <c r="D49" s="5">
        <f>D19+D26+D40+D44+D47+D48</f>
        <v>77215</v>
      </c>
      <c r="E49" s="5">
        <f t="shared" ref="E49:I49" si="9">E19+E26+E40+E44+E47+E48</f>
        <v>10700</v>
      </c>
      <c r="F49" s="5">
        <f t="shared" si="9"/>
        <v>66515</v>
      </c>
      <c r="G49" s="5">
        <f t="shared" si="9"/>
        <v>1261886</v>
      </c>
      <c r="H49" s="5">
        <f t="shared" si="9"/>
        <v>258372</v>
      </c>
      <c r="I49" s="5">
        <f t="shared" si="9"/>
        <v>1003514</v>
      </c>
      <c r="J49" s="7">
        <f t="shared" si="2"/>
        <v>-93.880984494637389</v>
      </c>
      <c r="K49" s="7">
        <f t="shared" si="2"/>
        <v>-95.858684377564131</v>
      </c>
      <c r="L49" s="7">
        <f t="shared" si="2"/>
        <v>-93.371791524582619</v>
      </c>
      <c r="M49" s="8" t="s">
        <v>60</v>
      </c>
    </row>
    <row r="51" spans="1:13" ht="62.45" customHeight="1" x14ac:dyDescent="0.25">
      <c r="A51" s="29" t="s">
        <v>61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</sheetData>
  <mergeCells count="50">
    <mergeCell ref="A51:L51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2018-08-24T04:06:30Z</cp:lastPrinted>
  <dcterms:created xsi:type="dcterms:W3CDTF">2018-08-16T04:21:57Z</dcterms:created>
  <dcterms:modified xsi:type="dcterms:W3CDTF">2021-07-16T02:46:39Z</dcterms:modified>
</cp:coreProperties>
</file>