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etty1213\Desktop\羅文強交接電腦檔案 1100611\給樹梅\公務統計相關\15日公告 及 25日上傳行政資訊網 入出境\25日上傳觀光市場分析概況摘要(中英文月報)-附加檔案\11007\中文14檔\"/>
    </mc:Choice>
  </mc:AlternateContent>
  <bookViews>
    <workbookView xWindow="720" yWindow="360" windowWidth="18072" windowHeight="7092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5" i="1" s="1"/>
  <c r="G24" i="1"/>
  <c r="G4" i="1"/>
  <c r="D48" i="1"/>
  <c r="D45" i="1"/>
  <c r="D46" i="1" s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D18" i="1"/>
  <c r="D43" i="1"/>
  <c r="D16" i="1"/>
  <c r="D39" i="1"/>
  <c r="G46" i="1"/>
  <c r="D25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<sst xmlns="http://schemas.openxmlformats.org/spreadsheetml/2006/main" count="113" uniqueCount="62">
  <si>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</si>
  <si>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</si>
  <si>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</si>
  <si>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</si>
  <si>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</si>
  <si>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</si>
  <si>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</si>
  <si>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</si>
  <si>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</si>
  <si>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</si>
  <si>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</si>
  <si>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</si>
  <si>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</si>
  <si>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</si>
  <si>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</si>
  <si>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</si>
  <si>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</si>
  <si>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</si>
  <si>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</si>
  <si>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</si>
  <si>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</si>
  <si>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</si>
  <si>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</si>
  <si>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</si>
  <si>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</si>
  <si>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</si>
  <si>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</si>
  <si>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</si>
  <si>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</si>
  <si>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</si>
  <si>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</si>
  <si>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</si>
  <si>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</si>
  <si>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</si>
  <si>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</si>
  <si>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</si>
  <si>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</si>
  <si>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</si>
  <si>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</si>
  <si>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</si>
  <si>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</si>
  <si>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</si>
  <si>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</si>
  <si>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</si>
  <si>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</si>
  <si>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</si>
  <si>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</si>
  <si>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</si>
  <si>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</si>
  <si>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</si>
  <si>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</si>
  <si>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</si>
  <si>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</si>
  <si>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</si>
  <si>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</si>
  <si>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</si>
  <si>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</si>
  <si>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110年1至7月來臺旅客人次及成長率－按居住地分
Table 1-2 Visitor Arrivals by Residence,
January-July,2021</t>
  </si>
  <si>
    <t>110年1至7月 Jan.-July., 2021</t>
  </si>
  <si>
    <t>109年1至7月 Jan.-July., 2020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</si>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</sst>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9" fillId="0" borderId="0" xfId="0" applyFont="1" applyAlignment="1">
      <alignment horizontal="left" vertical="top" wrapText="1"/>
    </xf>
    <xf numFmtId="0" fontId="0" fillId="0" borderId="0" xfId="0" applyAlignment="1"/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view="pageBreakPreview" zoomScale="60" zoomScaleNormal="100" workbookViewId="0">
      <pane ySplit="3" topLeftCell="A4" activePane="bottomLeft" state="frozen"/>
      <selection pane="bottomLeft" activeCell="L49" sqref="L49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3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s="2" customFormat="1" ht="24.6" customHeight="1" x14ac:dyDescent="0.3">
      <c r="A2" s="30" t="s">
        <v>0</v>
      </c>
      <c r="B2" s="30"/>
      <c r="C2" s="30"/>
      <c r="D2" s="25" t="s">
        <v>58</v>
      </c>
      <c r="E2" s="25"/>
      <c r="F2" s="25"/>
      <c r="G2" s="25" t="s">
        <v>59</v>
      </c>
      <c r="H2" s="25"/>
      <c r="I2" s="25"/>
      <c r="J2" s="25" t="s">
        <v>1</v>
      </c>
      <c r="K2" s="25"/>
      <c r="L2" s="25"/>
    </row>
    <row r="3" spans="1:13" s="2" customFormat="1" ht="48.6" customHeight="1" x14ac:dyDescent="0.3">
      <c r="A3" s="30"/>
      <c r="B3" s="30"/>
      <c r="C3" s="30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6" t="s">
        <v>5</v>
      </c>
      <c r="B4" s="21" t="s">
        <v>6</v>
      </c>
      <c r="C4" s="22"/>
      <c r="D4" s="5">
        <f>E4+F4</f>
        <v>4178</v>
      </c>
      <c r="E4" s="5">
        <v>4130</v>
      </c>
      <c r="F4" s="6">
        <v>48</v>
      </c>
      <c r="G4" s="5">
        <f>H4+I4</f>
        <v>170068</v>
      </c>
      <c r="H4" s="5">
        <v>159792</v>
      </c>
      <c r="I4" s="6">
        <v>10276</v>
      </c>
      <c r="J4" s="7">
        <f>IF(G4=0,"-",((D4/G4)-1)*100)</f>
        <v>-97.543335606933695</v>
      </c>
      <c r="K4" s="7">
        <f>IF(H4=0,"-",((E4/H4)-1)*100)</f>
        <v>-97.415390007009123</v>
      </c>
      <c r="L4" s="7">
        <f>IF(I4=0,"-",((F4/I4)-1)*100)</f>
        <v>-99.532892175943942</v>
      </c>
      <c r="M4" s="8" t="s">
        <v>60</v>
      </c>
    </row>
    <row r="5" spans="1:13" s="8" customFormat="1" ht="15" customHeight="1" x14ac:dyDescent="0.3">
      <c r="A5" s="17"/>
      <c r="B5" s="21" t="s">
        <v>7</v>
      </c>
      <c r="C5" s="22"/>
      <c r="D5" s="5">
        <f t="shared" ref="D5:D48" si="0">E5+F5</f>
        <v>5704</v>
      </c>
      <c r="E5" s="5">
        <v>5689</v>
      </c>
      <c r="F5" s="6">
        <v>15</v>
      </c>
      <c r="G5" s="5">
        <f t="shared" ref="G5:G48" si="1">H5+I5</f>
        <v>100868</v>
      </c>
      <c r="H5" s="5">
        <v>97353</v>
      </c>
      <c r="I5" s="6">
        <v>3515</v>
      </c>
      <c r="J5" s="7">
        <f t="shared" ref="J5:L49" si="2">IF(G5=0,"-",((D5/G5)-1)*100)</f>
        <v>-94.345084665106867</v>
      </c>
      <c r="K5" s="7">
        <f t="shared" si="2"/>
        <v>-94.156317730321618</v>
      </c>
      <c r="L5" s="7">
        <f t="shared" si="2"/>
        <v>-99.57325746799431</v>
      </c>
      <c r="M5" s="8" t="s">
        <v>60</v>
      </c>
    </row>
    <row r="6" spans="1:13" s="8" customFormat="1" ht="15" customHeight="1" x14ac:dyDescent="0.3">
      <c r="A6" s="17"/>
      <c r="B6" s="21" t="s">
        <v>8</v>
      </c>
      <c r="C6" s="22"/>
      <c r="D6" s="5">
        <f t="shared" si="0"/>
        <v>5586</v>
      </c>
      <c r="E6" s="5">
        <v>85</v>
      </c>
      <c r="F6" s="6">
        <v>5501</v>
      </c>
      <c r="G6" s="5">
        <f t="shared" si="1"/>
        <v>264041</v>
      </c>
      <c r="H6" s="5">
        <v>316</v>
      </c>
      <c r="I6" s="6">
        <v>263725</v>
      </c>
      <c r="J6" s="7">
        <f t="shared" si="2"/>
        <v>-97.884419465158828</v>
      </c>
      <c r="K6" s="7">
        <f t="shared" si="2"/>
        <v>-73.101265822784811</v>
      </c>
      <c r="L6" s="7">
        <f t="shared" si="2"/>
        <v>-97.914115081998304</v>
      </c>
      <c r="M6" s="8" t="s">
        <v>60</v>
      </c>
    </row>
    <row r="7" spans="1:13" s="8" customFormat="1" ht="15" customHeight="1" x14ac:dyDescent="0.3">
      <c r="A7" s="17"/>
      <c r="B7" s="21" t="s">
        <v>9</v>
      </c>
      <c r="C7" s="22"/>
      <c r="D7" s="5">
        <f t="shared" si="0"/>
        <v>1774</v>
      </c>
      <c r="E7" s="5">
        <v>60</v>
      </c>
      <c r="F7" s="6">
        <v>1714</v>
      </c>
      <c r="G7" s="5">
        <f t="shared" si="1"/>
        <v>176835</v>
      </c>
      <c r="H7" s="5">
        <v>552</v>
      </c>
      <c r="I7" s="6">
        <v>176283</v>
      </c>
      <c r="J7" s="7">
        <f t="shared" si="2"/>
        <v>-98.996804931150507</v>
      </c>
      <c r="K7" s="7">
        <f t="shared" si="2"/>
        <v>-89.130434782608688</v>
      </c>
      <c r="L7" s="7">
        <f t="shared" si="2"/>
        <v>-99.027699778197558</v>
      </c>
      <c r="M7" s="8" t="s">
        <v>60</v>
      </c>
    </row>
    <row r="8" spans="1:13" s="8" customFormat="1" ht="15" customHeight="1" x14ac:dyDescent="0.3">
      <c r="A8" s="17"/>
      <c r="B8" s="21" t="s">
        <v>10</v>
      </c>
      <c r="C8" s="22"/>
      <c r="D8" s="5">
        <f t="shared" si="0"/>
        <v>958</v>
      </c>
      <c r="E8" s="5">
        <v>2</v>
      </c>
      <c r="F8" s="6">
        <v>956</v>
      </c>
      <c r="G8" s="5">
        <f t="shared" si="1"/>
        <v>5830</v>
      </c>
      <c r="H8" s="5">
        <v>1</v>
      </c>
      <c r="I8" s="6">
        <v>5829</v>
      </c>
      <c r="J8" s="7">
        <f t="shared" si="2"/>
        <v>-83.567753001715261</v>
      </c>
      <c r="K8" s="7">
        <f t="shared" si="2"/>
        <v>100</v>
      </c>
      <c r="L8" s="7">
        <f t="shared" si="2"/>
        <v>-83.59924515354264</v>
      </c>
      <c r="M8" s="8" t="s">
        <v>60</v>
      </c>
    </row>
    <row r="9" spans="1:13" s="8" customFormat="1" ht="15" customHeight="1" x14ac:dyDescent="0.3">
      <c r="A9" s="17"/>
      <c r="B9" s="21" t="s">
        <v>11</v>
      </c>
      <c r="C9" s="22"/>
      <c r="D9" s="5">
        <f t="shared" si="0"/>
        <v>372</v>
      </c>
      <c r="E9" s="5">
        <v>7</v>
      </c>
      <c r="F9" s="6">
        <v>365</v>
      </c>
      <c r="G9" s="5">
        <f t="shared" si="1"/>
        <v>2377</v>
      </c>
      <c r="H9" s="5">
        <v>20</v>
      </c>
      <c r="I9" s="6">
        <v>2357</v>
      </c>
      <c r="J9" s="7">
        <f t="shared" si="2"/>
        <v>-84.350021034917972</v>
      </c>
      <c r="K9" s="7">
        <f t="shared" si="2"/>
        <v>-65</v>
      </c>
      <c r="L9" s="7">
        <f t="shared" si="2"/>
        <v>-84.514212982605002</v>
      </c>
      <c r="M9" s="8" t="s">
        <v>60</v>
      </c>
    </row>
    <row r="10" spans="1:13" s="8" customFormat="1" ht="15" customHeight="1" x14ac:dyDescent="0.3">
      <c r="A10" s="17"/>
      <c r="B10" s="16" t="s">
        <v>12</v>
      </c>
      <c r="C10" s="9" t="s">
        <v>30</v>
      </c>
      <c r="D10" s="5">
        <f>E10+F10</f>
        <v>2783</v>
      </c>
      <c r="E10" s="5">
        <v>17</v>
      </c>
      <c r="F10" s="6">
        <v>2766</v>
      </c>
      <c r="G10" s="5">
        <f t="shared" si="1"/>
        <v>68767</v>
      </c>
      <c r="H10" s="5">
        <v>161</v>
      </c>
      <c r="I10" s="6">
        <v>68606</v>
      </c>
      <c r="J10" s="7">
        <f t="shared" si="2"/>
        <v>-95.953000712551074</v>
      </c>
      <c r="K10" s="7">
        <f t="shared" si="2"/>
        <v>-89.440993788819881</v>
      </c>
      <c r="L10" s="7">
        <f t="shared" si="2"/>
        <v>-95.968282657493504</v>
      </c>
      <c r="M10" s="8" t="s">
        <v>60</v>
      </c>
    </row>
    <row r="11" spans="1:13" s="8" customFormat="1" ht="15" customHeight="1" x14ac:dyDescent="0.3">
      <c r="A11" s="17"/>
      <c r="B11" s="17"/>
      <c r="C11" s="10" t="s">
        <v>31</v>
      </c>
      <c r="D11" s="5">
        <f t="shared" si="0"/>
        <v>1263</v>
      </c>
      <c r="E11" s="5">
        <v>25</v>
      </c>
      <c r="F11" s="6">
        <v>1238</v>
      </c>
      <c r="G11" s="5">
        <f t="shared" si="1"/>
        <v>48888</v>
      </c>
      <c r="H11" s="5">
        <v>57</v>
      </c>
      <c r="I11" s="6">
        <v>48831</v>
      </c>
      <c r="J11" s="7">
        <f t="shared" si="2"/>
        <v>-97.416543937162487</v>
      </c>
      <c r="K11" s="7">
        <f t="shared" si="2"/>
        <v>-56.140350877192979</v>
      </c>
      <c r="L11" s="7">
        <f t="shared" si="2"/>
        <v>-97.464725276975699</v>
      </c>
      <c r="M11" s="8" t="s">
        <v>60</v>
      </c>
    </row>
    <row r="12" spans="1:13" s="8" customFormat="1" ht="15" customHeight="1" x14ac:dyDescent="0.3">
      <c r="A12" s="17"/>
      <c r="B12" s="17"/>
      <c r="C12" s="10" t="s">
        <v>32</v>
      </c>
      <c r="D12" s="5">
        <f t="shared" si="0"/>
        <v>6094</v>
      </c>
      <c r="E12" s="5">
        <v>32</v>
      </c>
      <c r="F12" s="6">
        <v>6062</v>
      </c>
      <c r="G12" s="5">
        <f t="shared" si="1"/>
        <v>43183</v>
      </c>
      <c r="H12" s="5">
        <v>105</v>
      </c>
      <c r="I12" s="6">
        <v>43078</v>
      </c>
      <c r="J12" s="7">
        <f t="shared" si="2"/>
        <v>-85.887965171479522</v>
      </c>
      <c r="K12" s="7">
        <f t="shared" si="2"/>
        <v>-69.523809523809518</v>
      </c>
      <c r="L12" s="7">
        <f t="shared" si="2"/>
        <v>-85.927851803704897</v>
      </c>
      <c r="M12" s="8" t="s">
        <v>60</v>
      </c>
    </row>
    <row r="13" spans="1:13" s="8" customFormat="1" ht="15" customHeight="1" x14ac:dyDescent="0.3">
      <c r="A13" s="17"/>
      <c r="B13" s="17"/>
      <c r="C13" s="10" t="s">
        <v>33</v>
      </c>
      <c r="D13" s="5">
        <f t="shared" si="0"/>
        <v>6766</v>
      </c>
      <c r="E13" s="5">
        <v>39</v>
      </c>
      <c r="F13" s="6">
        <v>6727</v>
      </c>
      <c r="G13" s="5">
        <f t="shared" si="1"/>
        <v>71076</v>
      </c>
      <c r="H13" s="5">
        <v>361</v>
      </c>
      <c r="I13" s="6">
        <v>70715</v>
      </c>
      <c r="J13" s="7">
        <f t="shared" si="2"/>
        <v>-90.480612302324275</v>
      </c>
      <c r="K13" s="7">
        <f t="shared" si="2"/>
        <v>-89.196675900277015</v>
      </c>
      <c r="L13" s="7">
        <f t="shared" si="2"/>
        <v>-90.487166796294986</v>
      </c>
      <c r="M13" s="8" t="s">
        <v>60</v>
      </c>
    </row>
    <row r="14" spans="1:13" s="8" customFormat="1" ht="15" customHeight="1" x14ac:dyDescent="0.3">
      <c r="A14" s="17"/>
      <c r="B14" s="17"/>
      <c r="C14" s="10" t="s">
        <v>34</v>
      </c>
      <c r="D14" s="5">
        <f t="shared" si="0"/>
        <v>6101</v>
      </c>
      <c r="E14" s="5">
        <v>14</v>
      </c>
      <c r="F14" s="6">
        <v>6087</v>
      </c>
      <c r="G14" s="5">
        <f t="shared" si="1"/>
        <v>56241</v>
      </c>
      <c r="H14" s="5">
        <v>55</v>
      </c>
      <c r="I14" s="6">
        <v>56186</v>
      </c>
      <c r="J14" s="7">
        <f t="shared" si="2"/>
        <v>-89.152042104514507</v>
      </c>
      <c r="K14" s="7">
        <f t="shared" si="2"/>
        <v>-74.545454545454547</v>
      </c>
      <c r="L14" s="7">
        <f t="shared" si="2"/>
        <v>-89.16634036948706</v>
      </c>
      <c r="M14" s="8" t="s">
        <v>60</v>
      </c>
    </row>
    <row r="15" spans="1:13" s="8" customFormat="1" ht="15" customHeight="1" x14ac:dyDescent="0.3">
      <c r="A15" s="17"/>
      <c r="B15" s="17"/>
      <c r="C15" s="10" t="s">
        <v>35</v>
      </c>
      <c r="D15" s="5">
        <f t="shared" si="0"/>
        <v>21918</v>
      </c>
      <c r="E15" s="5">
        <v>40</v>
      </c>
      <c r="F15" s="6">
        <v>21878</v>
      </c>
      <c r="G15" s="5">
        <f t="shared" si="1"/>
        <v>83353</v>
      </c>
      <c r="H15" s="5">
        <v>739</v>
      </c>
      <c r="I15" s="6">
        <v>82614</v>
      </c>
      <c r="J15" s="7">
        <f t="shared" si="2"/>
        <v>-73.70460571305172</v>
      </c>
      <c r="K15" s="7">
        <f t="shared" si="2"/>
        <v>-94.587280108254404</v>
      </c>
      <c r="L15" s="7">
        <f t="shared" si="2"/>
        <v>-73.517805698791975</v>
      </c>
      <c r="M15" s="8" t="s">
        <v>60</v>
      </c>
    </row>
    <row r="16" spans="1:13" s="8" customFormat="1" ht="15" customHeight="1" x14ac:dyDescent="0.3">
      <c r="A16" s="17"/>
      <c r="B16" s="17"/>
      <c r="C16" s="10" t="s">
        <v>36</v>
      </c>
      <c r="D16" s="5">
        <f t="shared" ref="D16:I16" si="3">D17-D10-D11-D12-D13-D14-D15</f>
        <v>603</v>
      </c>
      <c r="E16" s="5">
        <f t="shared" si="3"/>
        <v>27</v>
      </c>
      <c r="F16" s="5">
        <f t="shared" si="3"/>
        <v>576</v>
      </c>
      <c r="G16" s="5">
        <f t="shared" si="3"/>
        <v>3865</v>
      </c>
      <c r="H16" s="5">
        <f t="shared" si="3"/>
        <v>55</v>
      </c>
      <c r="I16" s="5">
        <f t="shared" si="3"/>
        <v>3810</v>
      </c>
      <c r="J16" s="7">
        <f t="shared" si="2"/>
        <v>-84.398447606727032</v>
      </c>
      <c r="K16" s="7">
        <f t="shared" si="2"/>
        <v>-50.909090909090907</v>
      </c>
      <c r="L16" s="7">
        <f t="shared" si="2"/>
        <v>-84.881889763779526</v>
      </c>
      <c r="M16" s="8" t="s">
        <v>60</v>
      </c>
    </row>
    <row r="17" spans="1:13" s="8" customFormat="1" ht="15" customHeight="1" x14ac:dyDescent="0.3">
      <c r="A17" s="17"/>
      <c r="B17" s="18"/>
      <c r="C17" s="10" t="s">
        <v>13</v>
      </c>
      <c r="D17" s="5">
        <f t="shared" si="0"/>
        <v>45528</v>
      </c>
      <c r="E17" s="5">
        <v>194</v>
      </c>
      <c r="F17" s="6">
        <v>45334</v>
      </c>
      <c r="G17" s="5">
        <f t="shared" si="1"/>
        <v>375373</v>
      </c>
      <c r="H17" s="5">
        <v>1533</v>
      </c>
      <c r="I17" s="6">
        <v>373840</v>
      </c>
      <c r="J17" s="7">
        <f t="shared" si="2"/>
        <v>-87.871264049358899</v>
      </c>
      <c r="K17" s="7">
        <f t="shared" si="2"/>
        <v>-87.345075016307888</v>
      </c>
      <c r="L17" s="7">
        <f t="shared" si="2"/>
        <v>-87.873421784720733</v>
      </c>
      <c r="M17" s="8" t="s">
        <v>60</v>
      </c>
    </row>
    <row r="18" spans="1:13" s="8" customFormat="1" ht="15" customHeight="1" x14ac:dyDescent="0.3">
      <c r="A18" s="17"/>
      <c r="B18" s="21" t="s">
        <v>14</v>
      </c>
      <c r="C18" s="22"/>
      <c r="D18" s="5">
        <f t="shared" ref="D18:I18" si="4">D19-D4-D5-D6-D7-D8-D9-D17</f>
        <v>309</v>
      </c>
      <c r="E18" s="5">
        <f t="shared" si="4"/>
        <v>1</v>
      </c>
      <c r="F18" s="5">
        <f t="shared" si="4"/>
        <v>308</v>
      </c>
      <c r="G18" s="5">
        <f t="shared" si="4"/>
        <v>1657</v>
      </c>
      <c r="H18" s="5">
        <f t="shared" si="4"/>
        <v>5</v>
      </c>
      <c r="I18" s="5">
        <f t="shared" si="4"/>
        <v>1652</v>
      </c>
      <c r="J18" s="7">
        <f t="shared" si="2"/>
        <v>-81.351840675920343</v>
      </c>
      <c r="K18" s="7">
        <f t="shared" si="2"/>
        <v>-80</v>
      </c>
      <c r="L18" s="7">
        <f t="shared" si="2"/>
        <v>-81.355932203389841</v>
      </c>
      <c r="M18" s="8" t="s">
        <v>60</v>
      </c>
    </row>
    <row r="19" spans="1:13" s="8" customFormat="1" ht="15" customHeight="1" x14ac:dyDescent="0.3">
      <c r="A19" s="18"/>
      <c r="B19" s="21" t="s">
        <v>15</v>
      </c>
      <c r="C19" s="22"/>
      <c r="D19" s="5">
        <f t="shared" si="0"/>
        <v>64409</v>
      </c>
      <c r="E19" s="5">
        <v>10168</v>
      </c>
      <c r="F19" s="6">
        <v>54241</v>
      </c>
      <c r="G19" s="5">
        <f t="shared" si="1"/>
        <v>1097049</v>
      </c>
      <c r="H19" s="5">
        <v>259572</v>
      </c>
      <c r="I19" s="6">
        <v>837477</v>
      </c>
      <c r="J19" s="7">
        <f t="shared" si="2"/>
        <v>-94.128885765357794</v>
      </c>
      <c r="K19" s="7">
        <f t="shared" si="2"/>
        <v>-96.082782426455864</v>
      </c>
      <c r="L19" s="7">
        <f t="shared" si="2"/>
        <v>-93.523284818568158</v>
      </c>
      <c r="M19" s="8" t="s">
        <v>60</v>
      </c>
    </row>
    <row r="20" spans="1:13" s="8" customFormat="1" ht="15" customHeight="1" x14ac:dyDescent="0.3">
      <c r="A20" s="16" t="s">
        <v>16</v>
      </c>
      <c r="B20" s="21" t="s">
        <v>37</v>
      </c>
      <c r="C20" s="22"/>
      <c r="D20" s="5">
        <f t="shared" si="0"/>
        <v>612</v>
      </c>
      <c r="E20" s="5">
        <v>62</v>
      </c>
      <c r="F20" s="6">
        <v>550</v>
      </c>
      <c r="G20" s="5">
        <f t="shared" si="1"/>
        <v>18074</v>
      </c>
      <c r="H20" s="5">
        <v>119</v>
      </c>
      <c r="I20" s="6">
        <v>17955</v>
      </c>
      <c r="J20" s="7">
        <f t="shared" si="2"/>
        <v>-96.613920548854708</v>
      </c>
      <c r="K20" s="7">
        <f t="shared" si="2"/>
        <v>-47.899159663865539</v>
      </c>
      <c r="L20" s="7">
        <f t="shared" si="2"/>
        <v>-96.936786410470617</v>
      </c>
      <c r="M20" s="8" t="s">
        <v>60</v>
      </c>
    </row>
    <row r="21" spans="1:13" s="8" customFormat="1" ht="15" customHeight="1" x14ac:dyDescent="0.3">
      <c r="A21" s="17"/>
      <c r="B21" s="21" t="s">
        <v>38</v>
      </c>
      <c r="C21" s="22"/>
      <c r="D21" s="5">
        <f t="shared" si="0"/>
        <v>6764</v>
      </c>
      <c r="E21" s="5">
        <v>1417</v>
      </c>
      <c r="F21" s="6">
        <v>5347</v>
      </c>
      <c r="G21" s="5">
        <f t="shared" si="1"/>
        <v>76501</v>
      </c>
      <c r="H21" s="5">
        <v>1086</v>
      </c>
      <c r="I21" s="6">
        <v>75415</v>
      </c>
      <c r="J21" s="7">
        <f t="shared" si="2"/>
        <v>-91.158285512607677</v>
      </c>
      <c r="K21" s="7">
        <f t="shared" si="2"/>
        <v>30.47882136279927</v>
      </c>
      <c r="L21" s="7">
        <f t="shared" si="2"/>
        <v>-92.90989856129417</v>
      </c>
      <c r="M21" s="8" t="s">
        <v>60</v>
      </c>
    </row>
    <row r="22" spans="1:13" s="8" customFormat="1" ht="15" customHeight="1" x14ac:dyDescent="0.3">
      <c r="A22" s="17"/>
      <c r="B22" s="21" t="s">
        <v>39</v>
      </c>
      <c r="C22" s="22"/>
      <c r="D22" s="5">
        <f t="shared" si="0"/>
        <v>94</v>
      </c>
      <c r="E22" s="5">
        <v>5</v>
      </c>
      <c r="F22" s="6">
        <v>89</v>
      </c>
      <c r="G22" s="5">
        <f t="shared" si="1"/>
        <v>508</v>
      </c>
      <c r="H22" s="5">
        <v>2</v>
      </c>
      <c r="I22" s="6">
        <v>506</v>
      </c>
      <c r="J22" s="7">
        <f t="shared" si="2"/>
        <v>-81.496062992125985</v>
      </c>
      <c r="K22" s="7">
        <f t="shared" si="2"/>
        <v>150</v>
      </c>
      <c r="L22" s="7">
        <f t="shared" si="2"/>
        <v>-82.411067193675891</v>
      </c>
      <c r="M22" s="8" t="s">
        <v>60</v>
      </c>
    </row>
    <row r="23" spans="1:13" s="8" customFormat="1" ht="15" customHeight="1" x14ac:dyDescent="0.3">
      <c r="A23" s="17"/>
      <c r="B23" s="21" t="s">
        <v>40</v>
      </c>
      <c r="C23" s="22"/>
      <c r="D23" s="5">
        <f t="shared" si="0"/>
        <v>113</v>
      </c>
      <c r="E23" s="5">
        <v>26</v>
      </c>
      <c r="F23" s="6">
        <v>87</v>
      </c>
      <c r="G23" s="5">
        <f t="shared" si="1"/>
        <v>692</v>
      </c>
      <c r="H23" s="5">
        <v>52</v>
      </c>
      <c r="I23" s="6">
        <v>640</v>
      </c>
      <c r="J23" s="7">
        <f t="shared" si="2"/>
        <v>-83.670520231213871</v>
      </c>
      <c r="K23" s="7">
        <f t="shared" si="2"/>
        <v>-50</v>
      </c>
      <c r="L23" s="7">
        <f t="shared" si="2"/>
        <v>-86.40625</v>
      </c>
      <c r="M23" s="8" t="s">
        <v>60</v>
      </c>
    </row>
    <row r="24" spans="1:13" s="8" customFormat="1" ht="15" customHeight="1" x14ac:dyDescent="0.3">
      <c r="A24" s="17"/>
      <c r="B24" s="21" t="s">
        <v>41</v>
      </c>
      <c r="C24" s="22"/>
      <c r="D24" s="5">
        <f t="shared" si="0"/>
        <v>33</v>
      </c>
      <c r="E24" s="5">
        <v>17</v>
      </c>
      <c r="F24" s="6">
        <v>16</v>
      </c>
      <c r="G24" s="5">
        <f t="shared" si="1"/>
        <v>250</v>
      </c>
      <c r="H24" s="5">
        <v>47</v>
      </c>
      <c r="I24" s="6">
        <v>203</v>
      </c>
      <c r="J24" s="7">
        <f t="shared" si="2"/>
        <v>-86.8</v>
      </c>
      <c r="K24" s="7">
        <f t="shared" si="2"/>
        <v>-63.829787234042556</v>
      </c>
      <c r="L24" s="7">
        <f t="shared" si="2"/>
        <v>-92.118226600985224</v>
      </c>
      <c r="M24" s="8" t="s">
        <v>60</v>
      </c>
    </row>
    <row r="25" spans="1:13" s="8" customFormat="1" ht="15" customHeight="1" x14ac:dyDescent="0.3">
      <c r="A25" s="17"/>
      <c r="B25" s="21" t="s">
        <v>17</v>
      </c>
      <c r="C25" s="22"/>
      <c r="D25" s="5">
        <f t="shared" ref="D25:I25" si="5">D26-D20-D21-D22-D23-D24</f>
        <v>411</v>
      </c>
      <c r="E25" s="5">
        <f t="shared" si="5"/>
        <v>16</v>
      </c>
      <c r="F25" s="5">
        <f t="shared" si="5"/>
        <v>395</v>
      </c>
      <c r="G25" s="5">
        <f t="shared" si="5"/>
        <v>2213</v>
      </c>
      <c r="H25" s="5">
        <f t="shared" si="5"/>
        <v>41</v>
      </c>
      <c r="I25" s="5">
        <f t="shared" si="5"/>
        <v>2172</v>
      </c>
      <c r="J25" s="7">
        <f t="shared" si="2"/>
        <v>-81.427925892453672</v>
      </c>
      <c r="K25" s="7">
        <f t="shared" si="2"/>
        <v>-60.975609756097562</v>
      </c>
      <c r="L25" s="7">
        <f t="shared" si="2"/>
        <v>-81.813996316758747</v>
      </c>
      <c r="M25" s="8" t="s">
        <v>60</v>
      </c>
    </row>
    <row r="26" spans="1:13" s="8" customFormat="1" ht="15" customHeight="1" x14ac:dyDescent="0.3">
      <c r="A26" s="18"/>
      <c r="B26" s="21" t="s">
        <v>18</v>
      </c>
      <c r="C26" s="22"/>
      <c r="D26" s="5">
        <f t="shared" si="0"/>
        <v>8027</v>
      </c>
      <c r="E26" s="5">
        <v>1543</v>
      </c>
      <c r="F26" s="6">
        <v>6484</v>
      </c>
      <c r="G26" s="5">
        <f t="shared" si="1"/>
        <v>98238</v>
      </c>
      <c r="H26" s="5">
        <v>1347</v>
      </c>
      <c r="I26" s="6">
        <v>96891</v>
      </c>
      <c r="J26" s="7">
        <f t="shared" si="2"/>
        <v>-91.829027463914173</v>
      </c>
      <c r="K26" s="7">
        <f t="shared" si="2"/>
        <v>14.550853749072012</v>
      </c>
      <c r="L26" s="7">
        <f t="shared" si="2"/>
        <v>-93.307943978284882</v>
      </c>
      <c r="M26" s="8" t="s">
        <v>60</v>
      </c>
    </row>
    <row r="27" spans="1:13" s="8" customFormat="1" ht="15" customHeight="1" x14ac:dyDescent="0.3">
      <c r="A27" s="16" t="s">
        <v>19</v>
      </c>
      <c r="B27" s="21" t="s">
        <v>42</v>
      </c>
      <c r="C27" s="22"/>
      <c r="D27" s="5">
        <f t="shared" si="0"/>
        <v>445</v>
      </c>
      <c r="E27" s="5">
        <v>9</v>
      </c>
      <c r="F27" s="6">
        <v>436</v>
      </c>
      <c r="G27" s="5">
        <f t="shared" si="1"/>
        <v>1303</v>
      </c>
      <c r="H27" s="5">
        <v>5</v>
      </c>
      <c r="I27" s="6">
        <v>1298</v>
      </c>
      <c r="J27" s="7">
        <f t="shared" si="2"/>
        <v>-65.848042977743674</v>
      </c>
      <c r="K27" s="7">
        <f t="shared" si="2"/>
        <v>80</v>
      </c>
      <c r="L27" s="7">
        <f t="shared" si="2"/>
        <v>-66.409861325115557</v>
      </c>
      <c r="M27" s="8" t="s">
        <v>60</v>
      </c>
    </row>
    <row r="28" spans="1:13" s="8" customFormat="1" ht="15" customHeight="1" x14ac:dyDescent="0.3">
      <c r="A28" s="17"/>
      <c r="B28" s="21" t="s">
        <v>43</v>
      </c>
      <c r="C28" s="22"/>
      <c r="D28" s="5">
        <f t="shared" si="0"/>
        <v>803</v>
      </c>
      <c r="E28" s="5">
        <v>42</v>
      </c>
      <c r="F28" s="6">
        <v>761</v>
      </c>
      <c r="G28" s="5">
        <f t="shared" si="1"/>
        <v>8212</v>
      </c>
      <c r="H28" s="5">
        <v>31</v>
      </c>
      <c r="I28" s="6">
        <v>8181</v>
      </c>
      <c r="J28" s="7">
        <f t="shared" si="2"/>
        <v>-90.221626887481733</v>
      </c>
      <c r="K28" s="7">
        <f t="shared" si="2"/>
        <v>35.483870967741929</v>
      </c>
      <c r="L28" s="7">
        <f t="shared" si="2"/>
        <v>-90.697958684757367</v>
      </c>
      <c r="M28" s="8" t="s">
        <v>60</v>
      </c>
    </row>
    <row r="29" spans="1:13" s="8" customFormat="1" ht="15" customHeight="1" x14ac:dyDescent="0.3">
      <c r="A29" s="17"/>
      <c r="B29" s="21" t="s">
        <v>44</v>
      </c>
      <c r="C29" s="22"/>
      <c r="D29" s="5">
        <f t="shared" si="0"/>
        <v>1064</v>
      </c>
      <c r="E29" s="5">
        <v>37</v>
      </c>
      <c r="F29" s="6">
        <v>1027</v>
      </c>
      <c r="G29" s="5">
        <f t="shared" si="1"/>
        <v>8495</v>
      </c>
      <c r="H29" s="5">
        <v>33</v>
      </c>
      <c r="I29" s="6">
        <v>8462</v>
      </c>
      <c r="J29" s="7">
        <f t="shared" si="2"/>
        <v>-87.47498528546204</v>
      </c>
      <c r="K29" s="7">
        <f t="shared" si="2"/>
        <v>12.12121212121211</v>
      </c>
      <c r="L29" s="7">
        <f t="shared" si="2"/>
        <v>-87.86338926967619</v>
      </c>
      <c r="M29" s="8" t="s">
        <v>60</v>
      </c>
    </row>
    <row r="30" spans="1:13" s="8" customFormat="1" ht="15" customHeight="1" x14ac:dyDescent="0.3">
      <c r="A30" s="17"/>
      <c r="B30" s="21" t="s">
        <v>45</v>
      </c>
      <c r="C30" s="22"/>
      <c r="D30" s="5">
        <f t="shared" si="0"/>
        <v>279</v>
      </c>
      <c r="E30" s="5">
        <v>5</v>
      </c>
      <c r="F30" s="6">
        <v>274</v>
      </c>
      <c r="G30" s="5">
        <f t="shared" si="1"/>
        <v>2032</v>
      </c>
      <c r="H30" s="5">
        <v>9</v>
      </c>
      <c r="I30" s="6">
        <v>2023</v>
      </c>
      <c r="J30" s="7">
        <f t="shared" si="2"/>
        <v>-86.269685039370074</v>
      </c>
      <c r="K30" s="7">
        <f t="shared" si="2"/>
        <v>-44.444444444444443</v>
      </c>
      <c r="L30" s="7">
        <f t="shared" si="2"/>
        <v>-86.455758774097873</v>
      </c>
      <c r="M30" s="8" t="s">
        <v>60</v>
      </c>
    </row>
    <row r="31" spans="1:13" s="8" customFormat="1" ht="15" customHeight="1" x14ac:dyDescent="0.3">
      <c r="A31" s="17"/>
      <c r="B31" s="21" t="s">
        <v>46</v>
      </c>
      <c r="C31" s="22"/>
      <c r="D31" s="5">
        <f t="shared" si="0"/>
        <v>1135</v>
      </c>
      <c r="E31" s="5">
        <v>8</v>
      </c>
      <c r="F31" s="6">
        <v>1127</v>
      </c>
      <c r="G31" s="5">
        <f t="shared" si="1"/>
        <v>4496</v>
      </c>
      <c r="H31" s="5">
        <v>6</v>
      </c>
      <c r="I31" s="6">
        <v>4490</v>
      </c>
      <c r="J31" s="7">
        <f t="shared" si="2"/>
        <v>-74.755338078291828</v>
      </c>
      <c r="K31" s="7">
        <f t="shared" si="2"/>
        <v>33.333333333333329</v>
      </c>
      <c r="L31" s="7">
        <f t="shared" si="2"/>
        <v>-74.899777282850778</v>
      </c>
      <c r="M31" s="8" t="s">
        <v>60</v>
      </c>
    </row>
    <row r="32" spans="1:13" s="8" customFormat="1" ht="15" customHeight="1" x14ac:dyDescent="0.3">
      <c r="A32" s="17"/>
      <c r="B32" s="21" t="s">
        <v>47</v>
      </c>
      <c r="C32" s="22"/>
      <c r="D32" s="5">
        <f t="shared" si="0"/>
        <v>115</v>
      </c>
      <c r="E32" s="5">
        <v>17</v>
      </c>
      <c r="F32" s="6">
        <v>98</v>
      </c>
      <c r="G32" s="5">
        <f t="shared" si="1"/>
        <v>1382</v>
      </c>
      <c r="H32" s="5">
        <v>13</v>
      </c>
      <c r="I32" s="6">
        <v>1369</v>
      </c>
      <c r="J32" s="7">
        <f t="shared" si="2"/>
        <v>-91.678726483357451</v>
      </c>
      <c r="K32" s="7">
        <f t="shared" si="2"/>
        <v>30.76923076923077</v>
      </c>
      <c r="L32" s="7">
        <f t="shared" si="2"/>
        <v>-92.841490138787435</v>
      </c>
      <c r="M32" s="8" t="s">
        <v>60</v>
      </c>
    </row>
    <row r="33" spans="1:13" s="8" customFormat="1" ht="15" customHeight="1" x14ac:dyDescent="0.3">
      <c r="A33" s="17"/>
      <c r="B33" s="21" t="s">
        <v>48</v>
      </c>
      <c r="C33" s="22"/>
      <c r="D33" s="5">
        <f t="shared" si="0"/>
        <v>203</v>
      </c>
      <c r="E33" s="5">
        <v>5</v>
      </c>
      <c r="F33" s="6">
        <v>198</v>
      </c>
      <c r="G33" s="5">
        <f t="shared" si="1"/>
        <v>1847</v>
      </c>
      <c r="H33" s="5">
        <v>9</v>
      </c>
      <c r="I33" s="6">
        <v>1838</v>
      </c>
      <c r="J33" s="7">
        <f t="shared" si="2"/>
        <v>-89.009204114780729</v>
      </c>
      <c r="K33" s="7">
        <f t="shared" si="2"/>
        <v>-44.444444444444443</v>
      </c>
      <c r="L33" s="7">
        <f t="shared" si="2"/>
        <v>-89.227421109902068</v>
      </c>
      <c r="M33" s="8" t="s">
        <v>60</v>
      </c>
    </row>
    <row r="34" spans="1:13" s="8" customFormat="1" ht="15" customHeight="1" x14ac:dyDescent="0.3">
      <c r="A34" s="17"/>
      <c r="B34" s="21" t="s">
        <v>49</v>
      </c>
      <c r="C34" s="22"/>
      <c r="D34" s="5">
        <f t="shared" si="0"/>
        <v>1572</v>
      </c>
      <c r="E34" s="5">
        <v>45</v>
      </c>
      <c r="F34" s="6">
        <v>1527</v>
      </c>
      <c r="G34" s="5">
        <f t="shared" si="1"/>
        <v>10377</v>
      </c>
      <c r="H34" s="5">
        <v>47</v>
      </c>
      <c r="I34" s="6">
        <v>10330</v>
      </c>
      <c r="J34" s="7">
        <f t="shared" si="2"/>
        <v>-84.851113038450421</v>
      </c>
      <c r="K34" s="7">
        <f t="shared" si="2"/>
        <v>-4.2553191489361648</v>
      </c>
      <c r="L34" s="7">
        <f t="shared" si="2"/>
        <v>-85.217812197483056</v>
      </c>
      <c r="M34" s="8" t="s">
        <v>60</v>
      </c>
    </row>
    <row r="35" spans="1:13" s="8" customFormat="1" ht="15" customHeight="1" x14ac:dyDescent="0.3">
      <c r="A35" s="17"/>
      <c r="B35" s="21" t="s">
        <v>50</v>
      </c>
      <c r="C35" s="22"/>
      <c r="D35" s="5">
        <f t="shared" si="0"/>
        <v>124</v>
      </c>
      <c r="E35" s="5">
        <v>4</v>
      </c>
      <c r="F35" s="6">
        <v>120</v>
      </c>
      <c r="G35" s="5">
        <f t="shared" si="1"/>
        <v>1469</v>
      </c>
      <c r="H35" s="5">
        <v>1</v>
      </c>
      <c r="I35" s="6">
        <v>1468</v>
      </c>
      <c r="J35" s="7">
        <f t="shared" si="2"/>
        <v>-91.558883594281824</v>
      </c>
      <c r="K35" s="7">
        <f t="shared" si="2"/>
        <v>300</v>
      </c>
      <c r="L35" s="7">
        <f t="shared" si="2"/>
        <v>-91.825613079019078</v>
      </c>
      <c r="M35" s="8" t="s">
        <v>60</v>
      </c>
    </row>
    <row r="36" spans="1:13" s="8" customFormat="1" ht="15" customHeight="1" x14ac:dyDescent="0.3">
      <c r="A36" s="17"/>
      <c r="B36" s="21" t="s">
        <v>51</v>
      </c>
      <c r="C36" s="22"/>
      <c r="D36" s="5">
        <f t="shared" si="0"/>
        <v>42</v>
      </c>
      <c r="E36" s="5">
        <v>1</v>
      </c>
      <c r="F36" s="6">
        <v>41</v>
      </c>
      <c r="G36" s="5">
        <f t="shared" si="1"/>
        <v>248</v>
      </c>
      <c r="H36" s="5">
        <v>0</v>
      </c>
      <c r="I36" s="6">
        <v>248</v>
      </c>
      <c r="J36" s="7">
        <f t="shared" si="2"/>
        <v>-83.064516129032256</v>
      </c>
      <c r="K36" s="7" t="str">
        <f t="shared" si="2"/>
        <v>-</v>
      </c>
      <c r="L36" s="7">
        <f t="shared" si="2"/>
        <v>-83.467741935483872</v>
      </c>
      <c r="M36" s="8" t="s">
        <v>60</v>
      </c>
    </row>
    <row r="37" spans="1:13" s="8" customFormat="1" ht="15" customHeight="1" x14ac:dyDescent="0.3">
      <c r="A37" s="17"/>
      <c r="B37" s="21" t="s">
        <v>52</v>
      </c>
      <c r="C37" s="22"/>
      <c r="D37" s="5">
        <f t="shared" si="0"/>
        <v>137</v>
      </c>
      <c r="E37" s="5">
        <v>5</v>
      </c>
      <c r="F37" s="6">
        <v>132</v>
      </c>
      <c r="G37" s="5">
        <f t="shared" si="1"/>
        <v>1365</v>
      </c>
      <c r="H37" s="5">
        <v>8</v>
      </c>
      <c r="I37" s="6">
        <v>1357</v>
      </c>
      <c r="J37" s="7">
        <f t="shared" si="2"/>
        <v>-89.963369963369971</v>
      </c>
      <c r="K37" s="7">
        <f t="shared" si="2"/>
        <v>-37.5</v>
      </c>
      <c r="L37" s="7">
        <f t="shared" si="2"/>
        <v>-90.27266028002947</v>
      </c>
      <c r="M37" s="8" t="s">
        <v>60</v>
      </c>
    </row>
    <row r="38" spans="1:13" s="8" customFormat="1" ht="15" customHeight="1" x14ac:dyDescent="0.3">
      <c r="A38" s="17"/>
      <c r="B38" s="21" t="s">
        <v>53</v>
      </c>
      <c r="C38" s="22"/>
      <c r="D38" s="5">
        <f t="shared" si="0"/>
        <v>430</v>
      </c>
      <c r="E38" s="5">
        <v>7</v>
      </c>
      <c r="F38" s="6">
        <v>423</v>
      </c>
      <c r="G38" s="5">
        <f t="shared" si="1"/>
        <v>2478</v>
      </c>
      <c r="H38" s="5">
        <v>1</v>
      </c>
      <c r="I38" s="6">
        <v>2477</v>
      </c>
      <c r="J38" s="7">
        <f t="shared" si="2"/>
        <v>-82.647296206618236</v>
      </c>
      <c r="K38" s="7">
        <f t="shared" si="2"/>
        <v>600</v>
      </c>
      <c r="L38" s="7">
        <f t="shared" si="2"/>
        <v>-82.922890593459826</v>
      </c>
      <c r="M38" s="8" t="s">
        <v>60</v>
      </c>
    </row>
    <row r="39" spans="1:13" s="8" customFormat="1" ht="15" customHeight="1" x14ac:dyDescent="0.3">
      <c r="A39" s="17"/>
      <c r="B39" s="21" t="s">
        <v>20</v>
      </c>
      <c r="C39" s="22"/>
      <c r="D39" s="5">
        <f t="shared" ref="D39:I39" si="6">D40-D27-D28-D29-D30-D31-D32-D33-D34-D35-D36-D37-D38</f>
        <v>2388</v>
      </c>
      <c r="E39" s="5">
        <f t="shared" si="6"/>
        <v>8</v>
      </c>
      <c r="F39" s="5">
        <f t="shared" si="6"/>
        <v>2380</v>
      </c>
      <c r="G39" s="5">
        <f t="shared" si="6"/>
        <v>8419</v>
      </c>
      <c r="H39" s="5">
        <f t="shared" si="6"/>
        <v>8</v>
      </c>
      <c r="I39" s="5">
        <f t="shared" si="6"/>
        <v>8411</v>
      </c>
      <c r="J39" s="7">
        <f t="shared" si="2"/>
        <v>-71.635586174129955</v>
      </c>
      <c r="K39" s="7">
        <f t="shared" si="2"/>
        <v>0</v>
      </c>
      <c r="L39" s="7">
        <f t="shared" si="2"/>
        <v>-71.703721317322561</v>
      </c>
      <c r="M39" s="8" t="s">
        <v>60</v>
      </c>
    </row>
    <row r="40" spans="1:13" s="8" customFormat="1" ht="15" customHeight="1" x14ac:dyDescent="0.3">
      <c r="A40" s="18"/>
      <c r="B40" s="21" t="s">
        <v>21</v>
      </c>
      <c r="C40" s="22"/>
      <c r="D40" s="5">
        <f t="shared" si="0"/>
        <v>8737</v>
      </c>
      <c r="E40" s="5">
        <v>193</v>
      </c>
      <c r="F40" s="6">
        <v>8544</v>
      </c>
      <c r="G40" s="5">
        <f t="shared" si="1"/>
        <v>52123</v>
      </c>
      <c r="H40" s="5">
        <v>171</v>
      </c>
      <c r="I40" s="6">
        <v>51952</v>
      </c>
      <c r="J40" s="7">
        <f t="shared" si="2"/>
        <v>-83.237726147765855</v>
      </c>
      <c r="K40" s="7">
        <f t="shared" si="2"/>
        <v>12.865497076023402</v>
      </c>
      <c r="L40" s="7">
        <f t="shared" si="2"/>
        <v>-83.554049892208198</v>
      </c>
      <c r="M40" s="8" t="s">
        <v>60</v>
      </c>
    </row>
    <row r="41" spans="1:13" s="8" customFormat="1" ht="15" customHeight="1" x14ac:dyDescent="0.3">
      <c r="A41" s="16" t="s">
        <v>22</v>
      </c>
      <c r="B41" s="21" t="s">
        <v>54</v>
      </c>
      <c r="C41" s="22"/>
      <c r="D41" s="5">
        <f t="shared" si="0"/>
        <v>294</v>
      </c>
      <c r="E41" s="5">
        <v>31</v>
      </c>
      <c r="F41" s="6">
        <v>263</v>
      </c>
      <c r="G41" s="5">
        <f t="shared" si="1"/>
        <v>18587</v>
      </c>
      <c r="H41" s="5">
        <v>91</v>
      </c>
      <c r="I41" s="6">
        <v>18496</v>
      </c>
      <c r="J41" s="7">
        <f t="shared" si="2"/>
        <v>-98.418249314036686</v>
      </c>
      <c r="K41" s="7">
        <f t="shared" si="2"/>
        <v>-65.934065934065927</v>
      </c>
      <c r="L41" s="7">
        <f t="shared" si="2"/>
        <v>-98.578070934256061</v>
      </c>
      <c r="M41" s="8" t="s">
        <v>60</v>
      </c>
    </row>
    <row r="42" spans="1:13" s="8" customFormat="1" ht="15" customHeight="1" x14ac:dyDescent="0.3">
      <c r="A42" s="17"/>
      <c r="B42" s="21" t="s">
        <v>55</v>
      </c>
      <c r="C42" s="22"/>
      <c r="D42" s="5">
        <f t="shared" si="0"/>
        <v>83</v>
      </c>
      <c r="E42" s="5">
        <v>7</v>
      </c>
      <c r="F42" s="6">
        <v>76</v>
      </c>
      <c r="G42" s="5">
        <f t="shared" si="1"/>
        <v>3009</v>
      </c>
      <c r="H42" s="5">
        <v>13</v>
      </c>
      <c r="I42" s="6">
        <v>2996</v>
      </c>
      <c r="J42" s="7">
        <f t="shared" si="2"/>
        <v>-97.2416085078099</v>
      </c>
      <c r="K42" s="7">
        <f t="shared" si="2"/>
        <v>-46.153846153846153</v>
      </c>
      <c r="L42" s="7">
        <f t="shared" si="2"/>
        <v>-97.463284379172237</v>
      </c>
      <c r="M42" s="8" t="s">
        <v>60</v>
      </c>
    </row>
    <row r="43" spans="1:13" s="8" customFormat="1" ht="15" customHeight="1" x14ac:dyDescent="0.3">
      <c r="A43" s="17"/>
      <c r="B43" s="21" t="s">
        <v>23</v>
      </c>
      <c r="C43" s="22"/>
      <c r="D43" s="5">
        <f t="shared" ref="D43:I43" si="7">D44-D41-D42</f>
        <v>308</v>
      </c>
      <c r="E43" s="5">
        <f t="shared" si="7"/>
        <v>1</v>
      </c>
      <c r="F43" s="5">
        <f t="shared" si="7"/>
        <v>307</v>
      </c>
      <c r="G43" s="5">
        <f t="shared" si="7"/>
        <v>356</v>
      </c>
      <c r="H43" s="5">
        <f t="shared" si="7"/>
        <v>11</v>
      </c>
      <c r="I43" s="5">
        <f t="shared" si="7"/>
        <v>345</v>
      </c>
      <c r="J43" s="7">
        <f t="shared" si="2"/>
        <v>-13.48314606741573</v>
      </c>
      <c r="K43" s="7">
        <f t="shared" si="2"/>
        <v>-90.909090909090907</v>
      </c>
      <c r="L43" s="7">
        <f t="shared" si="2"/>
        <v>-11.014492753623184</v>
      </c>
      <c r="M43" s="8" t="s">
        <v>60</v>
      </c>
    </row>
    <row r="44" spans="1:13" s="8" customFormat="1" ht="15" customHeight="1" x14ac:dyDescent="0.3">
      <c r="A44" s="18"/>
      <c r="B44" s="21" t="s">
        <v>24</v>
      </c>
      <c r="C44" s="22"/>
      <c r="D44" s="5">
        <f t="shared" si="0"/>
        <v>685</v>
      </c>
      <c r="E44" s="5">
        <v>39</v>
      </c>
      <c r="F44" s="6">
        <v>646</v>
      </c>
      <c r="G44" s="5">
        <f t="shared" si="1"/>
        <v>21952</v>
      </c>
      <c r="H44" s="5">
        <v>115</v>
      </c>
      <c r="I44" s="6">
        <v>21837</v>
      </c>
      <c r="J44" s="7">
        <f t="shared" si="2"/>
        <v>-96.879555393586003</v>
      </c>
      <c r="K44" s="7">
        <f t="shared" si="2"/>
        <v>-66.086956521739125</v>
      </c>
      <c r="L44" s="7">
        <f t="shared" si="2"/>
        <v>-97.041718184732346</v>
      </c>
      <c r="M44" s="8" t="s">
        <v>60</v>
      </c>
    </row>
    <row r="45" spans="1:13" s="8" customFormat="1" ht="20.25" customHeight="1" x14ac:dyDescent="0.3">
      <c r="A45" s="16" t="s">
        <v>25</v>
      </c>
      <c r="B45" s="21" t="s">
        <v>56</v>
      </c>
      <c r="C45" s="22"/>
      <c r="D45" s="5">
        <f t="shared" si="0"/>
        <v>183</v>
      </c>
      <c r="E45" s="5">
        <v>6</v>
      </c>
      <c r="F45" s="6">
        <v>177</v>
      </c>
      <c r="G45" s="5">
        <f t="shared" si="1"/>
        <v>1047</v>
      </c>
      <c r="H45" s="5">
        <v>14</v>
      </c>
      <c r="I45" s="6">
        <v>1033</v>
      </c>
      <c r="J45" s="7">
        <f t="shared" si="2"/>
        <v>-82.52148997134671</v>
      </c>
      <c r="K45" s="7">
        <f t="shared" si="2"/>
        <v>-57.142857142857139</v>
      </c>
      <c r="L45" s="7">
        <f t="shared" si="2"/>
        <v>-82.865440464666023</v>
      </c>
      <c r="M45" s="8" t="s">
        <v>60</v>
      </c>
    </row>
    <row r="46" spans="1:13" s="8" customFormat="1" ht="17.25" customHeight="1" x14ac:dyDescent="0.3">
      <c r="A46" s="17"/>
      <c r="B46" s="21" t="s">
        <v>26</v>
      </c>
      <c r="C46" s="22"/>
      <c r="D46" s="5">
        <f t="shared" ref="D46:I46" si="8">D47-D45</f>
        <v>246</v>
      </c>
      <c r="E46" s="5">
        <f t="shared" si="8"/>
        <v>4</v>
      </c>
      <c r="F46" s="5">
        <f t="shared" si="8"/>
        <v>242</v>
      </c>
      <c r="G46" s="5">
        <f t="shared" si="8"/>
        <v>976</v>
      </c>
      <c r="H46" s="5">
        <f t="shared" si="8"/>
        <v>8</v>
      </c>
      <c r="I46" s="5">
        <f t="shared" si="8"/>
        <v>968</v>
      </c>
      <c r="J46" s="7">
        <f t="shared" si="2"/>
        <v>-74.795081967213122</v>
      </c>
      <c r="K46" s="7">
        <f t="shared" si="2"/>
        <v>-50</v>
      </c>
      <c r="L46" s="7">
        <f t="shared" si="2"/>
        <v>-75</v>
      </c>
      <c r="M46" s="8" t="s">
        <v>60</v>
      </c>
    </row>
    <row r="47" spans="1:13" s="8" customFormat="1" ht="19.5" customHeight="1" x14ac:dyDescent="0.3">
      <c r="A47" s="18"/>
      <c r="B47" s="26" t="s">
        <v>27</v>
      </c>
      <c r="C47" s="27"/>
      <c r="D47" s="5">
        <f t="shared" si="0"/>
        <v>429</v>
      </c>
      <c r="E47" s="5">
        <v>10</v>
      </c>
      <c r="F47" s="6">
        <v>419</v>
      </c>
      <c r="G47" s="5">
        <f t="shared" si="1"/>
        <v>2023</v>
      </c>
      <c r="H47" s="5">
        <v>22</v>
      </c>
      <c r="I47" s="6">
        <v>2001</v>
      </c>
      <c r="J47" s="7">
        <f t="shared" si="2"/>
        <v>-78.793870489372225</v>
      </c>
      <c r="K47" s="7">
        <f t="shared" si="2"/>
        <v>-54.54545454545454</v>
      </c>
      <c r="L47" s="7">
        <f t="shared" si="2"/>
        <v>-79.060469765117446</v>
      </c>
      <c r="M47" s="8" t="s">
        <v>60</v>
      </c>
    </row>
    <row r="48" spans="1:13" s="8" customFormat="1" ht="15" customHeight="1" x14ac:dyDescent="0.3">
      <c r="A48" s="11"/>
      <c r="B48" s="28" t="s">
        <v>28</v>
      </c>
      <c r="C48" s="27"/>
      <c r="D48" s="5">
        <f t="shared" si="0"/>
        <v>408</v>
      </c>
      <c r="E48" s="5">
        <v>145</v>
      </c>
      <c r="F48" s="12">
        <v>263</v>
      </c>
      <c r="G48" s="5">
        <f t="shared" si="1"/>
        <v>2249</v>
      </c>
      <c r="H48" s="13">
        <v>211</v>
      </c>
      <c r="I48" s="12">
        <v>2038</v>
      </c>
      <c r="J48" s="14">
        <f t="shared" si="2"/>
        <v>-81.85860382392174</v>
      </c>
      <c r="K48" s="14">
        <f t="shared" si="2"/>
        <v>-31.279620853080569</v>
      </c>
      <c r="L48" s="14">
        <f t="shared" si="2"/>
        <v>-87.095191364082439</v>
      </c>
      <c r="M48" s="8" t="s">
        <v>60</v>
      </c>
    </row>
    <row r="49" spans="1:13" s="8" customFormat="1" ht="15" customHeight="1" x14ac:dyDescent="0.3">
      <c r="A49" s="15"/>
      <c r="B49" s="29" t="s">
        <v>29</v>
      </c>
      <c r="C49" s="22"/>
      <c r="D49" s="5">
        <f>D19+D26+D40+D44+D47+D48</f>
        <v>82695</v>
      </c>
      <c r="E49" s="5">
        <f t="shared" ref="E49:I49" si="9">E19+E26+E40+E44+E47+E48</f>
        <v>12098</v>
      </c>
      <c r="F49" s="5">
        <f t="shared" si="9"/>
        <v>70597</v>
      </c>
      <c r="G49" s="5">
        <f t="shared" si="9"/>
        <v>1273634</v>
      </c>
      <c r="H49" s="5">
        <f t="shared" si="9"/>
        <v>261438</v>
      </c>
      <c r="I49" s="5">
        <f t="shared" si="9"/>
        <v>1012196</v>
      </c>
      <c r="J49" s="7">
        <f t="shared" si="2"/>
        <v>-93.507161398015455</v>
      </c>
      <c r="K49" s="7">
        <f t="shared" si="2"/>
        <v>-95.372516619619191</v>
      </c>
      <c r="L49" s="7">
        <f t="shared" si="2"/>
        <v>-93.025362676793819</v>
      </c>
      <c r="M49" s="8" t="s">
        <v>60</v>
      </c>
    </row>
    <row r="51" spans="1:13" ht="62.4" customHeight="1" x14ac:dyDescent="0.3">
      <c r="A51" s="19" t="s">
        <v>61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B38:C38"/>
    <mergeCell ref="B24:C24"/>
    <mergeCell ref="B25:C25"/>
    <mergeCell ref="B26:C26"/>
    <mergeCell ref="A27:A40"/>
    <mergeCell ref="A1:L1"/>
    <mergeCell ref="A2:C3"/>
    <mergeCell ref="D2:F2"/>
    <mergeCell ref="G2:I2"/>
    <mergeCell ref="J2:L2"/>
    <mergeCell ref="B32:C32"/>
    <mergeCell ref="A20:A26"/>
    <mergeCell ref="B20:C20"/>
    <mergeCell ref="B21:C21"/>
    <mergeCell ref="B22:C22"/>
    <mergeCell ref="B23:C23"/>
    <mergeCell ref="B27:C27"/>
    <mergeCell ref="B28:C28"/>
    <mergeCell ref="B29:C29"/>
    <mergeCell ref="B30:C30"/>
    <mergeCell ref="B31:C31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陳柏宇</cp:lastModifiedBy>
  <cp:lastPrinted>2021-08-23T02:48:50Z</cp:lastPrinted>
  <dcterms:created xsi:type="dcterms:W3CDTF">2018-08-16T04:21:57Z</dcterms:created>
  <dcterms:modified xsi:type="dcterms:W3CDTF">2021-08-25T01:10:29Z</dcterms:modified>
</cp:coreProperties>
</file>