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ral\Desktop\11101\"/>
    </mc:Choice>
  </mc:AlternateContent>
  <xr:revisionPtr revIDLastSave="0" documentId="8_{7B6ACDBF-BC0F-43A8-81C7-DE2C41681F99}" xr6:coauthVersionLast="36" xr6:coauthVersionMax="36" xr10:uidLastSave="{00000000-0000-0000-0000-000000000000}"/>
  <bookViews>
    <workbookView xWindow="0" yWindow="0" windowWidth="28800" windowHeight="10530" xr2:uid="{00000000-000D-0000-FFFF-FFFF00000000}"/>
  </bookViews>
  <sheets>
    <sheet name="來臺旅客按居住地" sheetId="1" r:id="rId1"/>
  </sheets>
  <calcPr calcId="191029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3" i="1" s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6" i="1" s="1"/>
  <c r="G19" i="1"/>
  <c r="G20" i="1"/>
  <c r="G21" i="1"/>
  <c r="G22" i="1"/>
  <c r="G23" i="1"/>
  <c r="G24" i="1"/>
  <c r="G4" i="1"/>
  <c r="D48" i="1"/>
  <c r="D45" i="1"/>
  <c r="D46" i="1" s="1"/>
  <c r="D47" i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39" i="1" l="1"/>
  <c r="G25" i="1"/>
  <c r="D18" i="1"/>
  <c r="D43" i="1"/>
  <c r="D16" i="1"/>
  <c r="D39" i="1"/>
  <c r="D25" i="1"/>
  <c r="G18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<sst xmlns="http://schemas.openxmlformats.org/spreadsheetml/2006/main" count="113" uniqueCount="62">
  <si>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</si>
  <si>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</si>
  <si>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</si>
  <si>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</si>
  <si>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</si>
  <si>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</si>
  <si>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</si>
  <si>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</si>
  <si>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</si>
  <si>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</si>
  <si>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</si>
  <si>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</si>
  <si>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</si>
  <si>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</si>
  <si>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</si>
  <si>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</si>
  <si>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</si>
  <si>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</si>
  <si>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</si>
  <si>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</si>
  <si>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</si>
  <si>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</si>
  <si>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</si>
  <si>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</si>
  <si>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</si>
  <si>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</si>
  <si>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</si>
  <si>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</si>
  <si>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</si>
  <si>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</si>
  <si>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</si>
  <si>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</si>
  <si>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</si>
  <si>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</si>
  <si>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</si>
  <si>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</si>
  <si>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</si>
  <si>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</si>
  <si>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</si>
  <si>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</si>
  <si>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</si>
  <si>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</si>
  <si>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</si>
  <si>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</si>
  <si>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</si>
  <si>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</si>
  <si>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</si>
  <si>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</si>
  <si>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</si>
  <si>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</si>
  <si>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</si>
  <si>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</si>
  <si>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</si>
  <si>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</si>
  <si>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</si>
  <si>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</si>
  <si>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</si>
  <si>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111年1月來臺旅客人次及成長率－按居住地分
Table 1-2 Visitor Arrivals by Residence,
January,2022</t>
  </si>
  <si>
    <t>111年1月 Jan.., 2022</t>
  </si>
  <si>
    <t>110年1月 Jan.., 2021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</si>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</sst>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9"/>
      <color indexed="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/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workbookViewId="0">
      <pane ySplit="3" topLeftCell="A4" activePane="bottomLeft" state="frozen"/>
      <selection pane="bottomLeft" activeCell="O11" sqref="O11"/>
    </sheetView>
  </sheetViews>
  <sheetFormatPr defaultRowHeight="16.5" x14ac:dyDescent="0.25"/>
  <cols>
    <col min="1" max="1" width="3.375" style="1" customWidth="1"/>
    <col min="2" max="2" width="3.875" style="1" customWidth="1"/>
    <col min="3" max="3" width="16.125" style="1" customWidth="1"/>
    <col min="4" max="4" width="8.125" style="1" customWidth="1"/>
    <col min="5" max="5" width="8" style="1" customWidth="1"/>
    <col min="6" max="6" width="9.125" style="1" customWidth="1"/>
    <col min="7" max="7" width="8.25" style="1" customWidth="1"/>
    <col min="8" max="8" width="8" style="1" customWidth="1"/>
    <col min="9" max="9" width="8.5" style="1" customWidth="1"/>
    <col min="10" max="10" width="6.5" style="1" customWidth="1"/>
    <col min="11" max="11" width="7.375" style="1" customWidth="1"/>
    <col min="12" max="12" width="7.75" style="1" customWidth="1"/>
    <col min="13" max="16384" width="9" style="1"/>
  </cols>
  <sheetData>
    <row r="1" spans="1:13" ht="63" customHeight="1" x14ac:dyDescent="0.25">
      <c r="A1" s="25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2" customFormat="1" ht="24.6" customHeight="1" x14ac:dyDescent="0.25">
      <c r="A2" s="27" t="s">
        <v>0</v>
      </c>
      <c r="B2" s="27"/>
      <c r="C2" s="27"/>
      <c r="D2" s="28" t="s">
        <v>58</v>
      </c>
      <c r="E2" s="28"/>
      <c r="F2" s="28"/>
      <c r="G2" s="28" t="s">
        <v>59</v>
      </c>
      <c r="H2" s="28"/>
      <c r="I2" s="28"/>
      <c r="J2" s="28" t="s">
        <v>1</v>
      </c>
      <c r="K2" s="28"/>
      <c r="L2" s="28"/>
    </row>
    <row r="3" spans="1:13" s="2" customFormat="1" ht="48.6" customHeight="1" x14ac:dyDescent="0.25">
      <c r="A3" s="27"/>
      <c r="B3" s="27"/>
      <c r="C3" s="27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25">
      <c r="A4" s="19" t="s">
        <v>5</v>
      </c>
      <c r="B4" s="18" t="s">
        <v>6</v>
      </c>
      <c r="C4" s="17"/>
      <c r="D4" s="5">
        <f>E4+F4</f>
        <v>350</v>
      </c>
      <c r="E4" s="5">
        <v>344</v>
      </c>
      <c r="F4" s="6">
        <v>6</v>
      </c>
      <c r="G4" s="5">
        <f>H4+I4</f>
        <v>647</v>
      </c>
      <c r="H4" s="5">
        <v>635</v>
      </c>
      <c r="I4" s="6">
        <v>12</v>
      </c>
      <c r="J4" s="7">
        <f>IF(G4=0,"-",((D4/G4)-1)*100)</f>
        <v>-45.904173106646063</v>
      </c>
      <c r="K4" s="7">
        <f>IF(H4=0,"-",((E4/H4)-1)*100)</f>
        <v>-45.826771653543311</v>
      </c>
      <c r="L4" s="7">
        <f>IF(I4=0,"-",((F4/I4)-1)*100)</f>
        <v>-50</v>
      </c>
      <c r="M4" s="8" t="s">
        <v>60</v>
      </c>
    </row>
    <row r="5" spans="1:13" s="8" customFormat="1" ht="15" customHeight="1" x14ac:dyDescent="0.25">
      <c r="A5" s="20"/>
      <c r="B5" s="18" t="s">
        <v>7</v>
      </c>
      <c r="C5" s="17"/>
      <c r="D5" s="5">
        <f t="shared" ref="D5:D48" si="0">E5+F5</f>
        <v>1077</v>
      </c>
      <c r="E5" s="5">
        <v>1076</v>
      </c>
      <c r="F5" s="6">
        <v>1</v>
      </c>
      <c r="G5" s="5">
        <f t="shared" ref="G5:G48" si="1">H5+I5</f>
        <v>1421</v>
      </c>
      <c r="H5" s="5">
        <v>1421</v>
      </c>
      <c r="I5" s="6">
        <v>0</v>
      </c>
      <c r="J5" s="7">
        <f t="shared" ref="J5:L49" si="2">IF(G5=0,"-",((D5/G5)-1)*100)</f>
        <v>-24.208304011259674</v>
      </c>
      <c r="K5" s="7">
        <f t="shared" si="2"/>
        <v>-24.278676988036597</v>
      </c>
      <c r="L5" s="7" t="str">
        <f t="shared" si="2"/>
        <v>-</v>
      </c>
      <c r="M5" s="8" t="s">
        <v>60</v>
      </c>
    </row>
    <row r="6" spans="1:13" s="8" customFormat="1" ht="15" customHeight="1" x14ac:dyDescent="0.25">
      <c r="A6" s="20"/>
      <c r="B6" s="18" t="s">
        <v>8</v>
      </c>
      <c r="C6" s="17"/>
      <c r="D6" s="5">
        <f t="shared" si="0"/>
        <v>825</v>
      </c>
      <c r="E6" s="5">
        <v>21</v>
      </c>
      <c r="F6" s="6">
        <v>804</v>
      </c>
      <c r="G6" s="5">
        <f t="shared" si="1"/>
        <v>1070</v>
      </c>
      <c r="H6" s="5">
        <v>27</v>
      </c>
      <c r="I6" s="6">
        <v>1043</v>
      </c>
      <c r="J6" s="7">
        <f t="shared" si="2"/>
        <v>-22.89719626168224</v>
      </c>
      <c r="K6" s="7">
        <f t="shared" si="2"/>
        <v>-22.222222222222221</v>
      </c>
      <c r="L6" s="7">
        <f t="shared" si="2"/>
        <v>-22.914669223394057</v>
      </c>
      <c r="M6" s="8" t="s">
        <v>60</v>
      </c>
    </row>
    <row r="7" spans="1:13" s="8" customFormat="1" ht="15" customHeight="1" x14ac:dyDescent="0.25">
      <c r="A7" s="20"/>
      <c r="B7" s="18" t="s">
        <v>9</v>
      </c>
      <c r="C7" s="17"/>
      <c r="D7" s="5">
        <f t="shared" si="0"/>
        <v>294</v>
      </c>
      <c r="E7" s="5">
        <v>16</v>
      </c>
      <c r="F7" s="6">
        <v>278</v>
      </c>
      <c r="G7" s="5">
        <f t="shared" si="1"/>
        <v>331</v>
      </c>
      <c r="H7" s="5">
        <v>18</v>
      </c>
      <c r="I7" s="6">
        <v>313</v>
      </c>
      <c r="J7" s="7">
        <f t="shared" si="2"/>
        <v>-11.178247734138969</v>
      </c>
      <c r="K7" s="7">
        <f t="shared" si="2"/>
        <v>-11.111111111111116</v>
      </c>
      <c r="L7" s="7">
        <f t="shared" si="2"/>
        <v>-11.182108626198083</v>
      </c>
      <c r="M7" s="8" t="s">
        <v>60</v>
      </c>
    </row>
    <row r="8" spans="1:13" s="8" customFormat="1" ht="15" customHeight="1" x14ac:dyDescent="0.25">
      <c r="A8" s="20"/>
      <c r="B8" s="18" t="s">
        <v>10</v>
      </c>
      <c r="C8" s="17"/>
      <c r="D8" s="5">
        <f t="shared" si="0"/>
        <v>119</v>
      </c>
      <c r="E8" s="5">
        <v>0</v>
      </c>
      <c r="F8" s="6">
        <v>119</v>
      </c>
      <c r="G8" s="5">
        <f t="shared" si="1"/>
        <v>127</v>
      </c>
      <c r="H8" s="5">
        <v>1</v>
      </c>
      <c r="I8" s="6">
        <v>126</v>
      </c>
      <c r="J8" s="7">
        <f t="shared" si="2"/>
        <v>-6.2992125984251963</v>
      </c>
      <c r="K8" s="7">
        <f t="shared" si="2"/>
        <v>-100</v>
      </c>
      <c r="L8" s="7">
        <f t="shared" si="2"/>
        <v>-5.555555555555558</v>
      </c>
      <c r="M8" s="8" t="s">
        <v>60</v>
      </c>
    </row>
    <row r="9" spans="1:13" s="8" customFormat="1" ht="15" customHeight="1" x14ac:dyDescent="0.25">
      <c r="A9" s="20"/>
      <c r="B9" s="18" t="s">
        <v>11</v>
      </c>
      <c r="C9" s="17"/>
      <c r="D9" s="5">
        <f t="shared" si="0"/>
        <v>33</v>
      </c>
      <c r="E9" s="5">
        <v>2</v>
      </c>
      <c r="F9" s="6">
        <v>31</v>
      </c>
      <c r="G9" s="5">
        <f t="shared" si="1"/>
        <v>67</v>
      </c>
      <c r="H9" s="5">
        <v>1</v>
      </c>
      <c r="I9" s="6">
        <v>66</v>
      </c>
      <c r="J9" s="7">
        <f t="shared" si="2"/>
        <v>-50.746268656716417</v>
      </c>
      <c r="K9" s="7">
        <f t="shared" si="2"/>
        <v>100</v>
      </c>
      <c r="L9" s="7">
        <f t="shared" si="2"/>
        <v>-53.030303030303031</v>
      </c>
      <c r="M9" s="8" t="s">
        <v>60</v>
      </c>
    </row>
    <row r="10" spans="1:13" s="8" customFormat="1" ht="15" customHeight="1" x14ac:dyDescent="0.25">
      <c r="A10" s="20"/>
      <c r="B10" s="19" t="s">
        <v>12</v>
      </c>
      <c r="C10" s="9" t="s">
        <v>30</v>
      </c>
      <c r="D10" s="5">
        <f>E10+F10</f>
        <v>152</v>
      </c>
      <c r="E10" s="5">
        <v>4</v>
      </c>
      <c r="F10" s="6">
        <v>148</v>
      </c>
      <c r="G10" s="5">
        <f t="shared" si="1"/>
        <v>337</v>
      </c>
      <c r="H10" s="5">
        <v>4</v>
      </c>
      <c r="I10" s="6">
        <v>333</v>
      </c>
      <c r="J10" s="7">
        <f t="shared" si="2"/>
        <v>-54.896142433234417</v>
      </c>
      <c r="K10" s="7">
        <f t="shared" si="2"/>
        <v>0</v>
      </c>
      <c r="L10" s="7">
        <f t="shared" si="2"/>
        <v>-55.555555555555557</v>
      </c>
      <c r="M10" s="8" t="s">
        <v>60</v>
      </c>
    </row>
    <row r="11" spans="1:13" s="8" customFormat="1" ht="15" customHeight="1" x14ac:dyDescent="0.25">
      <c r="A11" s="20"/>
      <c r="B11" s="20"/>
      <c r="C11" s="10" t="s">
        <v>31</v>
      </c>
      <c r="D11" s="5">
        <f t="shared" si="0"/>
        <v>118</v>
      </c>
      <c r="E11" s="5">
        <v>3</v>
      </c>
      <c r="F11" s="6">
        <v>115</v>
      </c>
      <c r="G11" s="5">
        <f t="shared" si="1"/>
        <v>217</v>
      </c>
      <c r="H11" s="5">
        <v>7</v>
      </c>
      <c r="I11" s="6">
        <v>210</v>
      </c>
      <c r="J11" s="7">
        <f t="shared" si="2"/>
        <v>-45.622119815668206</v>
      </c>
      <c r="K11" s="7">
        <f t="shared" si="2"/>
        <v>-57.142857142857139</v>
      </c>
      <c r="L11" s="7">
        <f t="shared" si="2"/>
        <v>-45.238095238095234</v>
      </c>
      <c r="M11" s="8" t="s">
        <v>60</v>
      </c>
    </row>
    <row r="12" spans="1:13" s="8" customFormat="1" ht="15" customHeight="1" x14ac:dyDescent="0.25">
      <c r="A12" s="20"/>
      <c r="B12" s="20"/>
      <c r="C12" s="10" t="s">
        <v>32</v>
      </c>
      <c r="D12" s="5">
        <f t="shared" si="0"/>
        <v>729</v>
      </c>
      <c r="E12" s="5">
        <v>4</v>
      </c>
      <c r="F12" s="6">
        <v>725</v>
      </c>
      <c r="G12" s="5">
        <f t="shared" si="1"/>
        <v>777</v>
      </c>
      <c r="H12" s="5">
        <v>13</v>
      </c>
      <c r="I12" s="6">
        <v>764</v>
      </c>
      <c r="J12" s="7">
        <f t="shared" si="2"/>
        <v>-6.1776061776061759</v>
      </c>
      <c r="K12" s="7">
        <f t="shared" si="2"/>
        <v>-69.230769230769226</v>
      </c>
      <c r="L12" s="7">
        <f t="shared" si="2"/>
        <v>-5.1047120418848184</v>
      </c>
      <c r="M12" s="8" t="s">
        <v>60</v>
      </c>
    </row>
    <row r="13" spans="1:13" s="8" customFormat="1" ht="15" customHeight="1" x14ac:dyDescent="0.25">
      <c r="A13" s="20"/>
      <c r="B13" s="20"/>
      <c r="C13" s="10" t="s">
        <v>33</v>
      </c>
      <c r="D13" s="5">
        <f t="shared" si="0"/>
        <v>240</v>
      </c>
      <c r="E13" s="5">
        <v>17</v>
      </c>
      <c r="F13" s="6">
        <v>223</v>
      </c>
      <c r="G13" s="5">
        <f t="shared" si="1"/>
        <v>1173</v>
      </c>
      <c r="H13" s="5">
        <v>14</v>
      </c>
      <c r="I13" s="6">
        <v>1159</v>
      </c>
      <c r="J13" s="7">
        <f t="shared" si="2"/>
        <v>-79.539641943734011</v>
      </c>
      <c r="K13" s="7">
        <f t="shared" si="2"/>
        <v>21.42857142857142</v>
      </c>
      <c r="L13" s="7">
        <f t="shared" si="2"/>
        <v>-80.759275237273513</v>
      </c>
      <c r="M13" s="8" t="s">
        <v>60</v>
      </c>
    </row>
    <row r="14" spans="1:13" s="8" customFormat="1" ht="15" customHeight="1" x14ac:dyDescent="0.25">
      <c r="A14" s="20"/>
      <c r="B14" s="20"/>
      <c r="C14" s="10" t="s">
        <v>34</v>
      </c>
      <c r="D14" s="5">
        <f t="shared" si="0"/>
        <v>247</v>
      </c>
      <c r="E14" s="5">
        <v>5</v>
      </c>
      <c r="F14" s="6">
        <v>242</v>
      </c>
      <c r="G14" s="5">
        <f t="shared" si="1"/>
        <v>957</v>
      </c>
      <c r="H14" s="5">
        <v>2</v>
      </c>
      <c r="I14" s="6">
        <v>955</v>
      </c>
      <c r="J14" s="7">
        <f t="shared" si="2"/>
        <v>-74.190177638453505</v>
      </c>
      <c r="K14" s="7">
        <f t="shared" si="2"/>
        <v>150</v>
      </c>
      <c r="L14" s="7">
        <f t="shared" si="2"/>
        <v>-74.659685863874344</v>
      </c>
      <c r="M14" s="8" t="s">
        <v>60</v>
      </c>
    </row>
    <row r="15" spans="1:13" s="8" customFormat="1" ht="15" customHeight="1" x14ac:dyDescent="0.25">
      <c r="A15" s="20"/>
      <c r="B15" s="20"/>
      <c r="C15" s="10" t="s">
        <v>35</v>
      </c>
      <c r="D15" s="5">
        <f t="shared" si="0"/>
        <v>154</v>
      </c>
      <c r="E15" s="5">
        <v>14</v>
      </c>
      <c r="F15" s="6">
        <v>140</v>
      </c>
      <c r="G15" s="5">
        <f t="shared" si="1"/>
        <v>3588</v>
      </c>
      <c r="H15" s="5">
        <v>6</v>
      </c>
      <c r="I15" s="6">
        <v>3582</v>
      </c>
      <c r="J15" s="7">
        <f t="shared" si="2"/>
        <v>-95.707915273132656</v>
      </c>
      <c r="K15" s="7">
        <f t="shared" si="2"/>
        <v>133.33333333333334</v>
      </c>
      <c r="L15" s="7">
        <f t="shared" si="2"/>
        <v>-96.091568955890565</v>
      </c>
      <c r="M15" s="8" t="s">
        <v>60</v>
      </c>
    </row>
    <row r="16" spans="1:13" s="8" customFormat="1" ht="15" customHeight="1" x14ac:dyDescent="0.25">
      <c r="A16" s="20"/>
      <c r="B16" s="20"/>
      <c r="C16" s="10" t="s">
        <v>36</v>
      </c>
      <c r="D16" s="5">
        <f t="shared" ref="D16:I16" si="3">D17-D10-D11-D12-D13-D14-D15</f>
        <v>38</v>
      </c>
      <c r="E16" s="5">
        <f t="shared" si="3"/>
        <v>1</v>
      </c>
      <c r="F16" s="5">
        <f t="shared" si="3"/>
        <v>37</v>
      </c>
      <c r="G16" s="5">
        <f t="shared" si="3"/>
        <v>200</v>
      </c>
      <c r="H16" s="5">
        <f t="shared" si="3"/>
        <v>1</v>
      </c>
      <c r="I16" s="5">
        <f t="shared" si="3"/>
        <v>199</v>
      </c>
      <c r="J16" s="7">
        <f t="shared" si="2"/>
        <v>-81</v>
      </c>
      <c r="K16" s="7">
        <f t="shared" si="2"/>
        <v>0</v>
      </c>
      <c r="L16" s="7">
        <f t="shared" si="2"/>
        <v>-81.4070351758794</v>
      </c>
      <c r="M16" s="8" t="s">
        <v>60</v>
      </c>
    </row>
    <row r="17" spans="1:13" s="8" customFormat="1" ht="15" customHeight="1" x14ac:dyDescent="0.25">
      <c r="A17" s="20"/>
      <c r="B17" s="21"/>
      <c r="C17" s="10" t="s">
        <v>13</v>
      </c>
      <c r="D17" s="5">
        <f t="shared" si="0"/>
        <v>1678</v>
      </c>
      <c r="E17" s="5">
        <v>48</v>
      </c>
      <c r="F17" s="6">
        <v>1630</v>
      </c>
      <c r="G17" s="5">
        <f t="shared" si="1"/>
        <v>7249</v>
      </c>
      <c r="H17" s="5">
        <v>47</v>
      </c>
      <c r="I17" s="6">
        <v>7202</v>
      </c>
      <c r="J17" s="7">
        <f t="shared" si="2"/>
        <v>-76.851979583390801</v>
      </c>
      <c r="K17" s="7">
        <f t="shared" si="2"/>
        <v>2.1276595744680771</v>
      </c>
      <c r="L17" s="7">
        <f t="shared" si="2"/>
        <v>-77.36739794501527</v>
      </c>
      <c r="M17" s="8" t="s">
        <v>60</v>
      </c>
    </row>
    <row r="18" spans="1:13" s="8" customFormat="1" ht="15" customHeight="1" x14ac:dyDescent="0.25">
      <c r="A18" s="20"/>
      <c r="B18" s="18" t="s">
        <v>14</v>
      </c>
      <c r="C18" s="17"/>
      <c r="D18" s="5">
        <f t="shared" ref="D18:I18" si="4">D19-D4-D5-D6-D7-D8-D9-D17</f>
        <v>23</v>
      </c>
      <c r="E18" s="5">
        <f t="shared" si="4"/>
        <v>0</v>
      </c>
      <c r="F18" s="5">
        <f t="shared" si="4"/>
        <v>23</v>
      </c>
      <c r="G18" s="5">
        <f t="shared" si="4"/>
        <v>75</v>
      </c>
      <c r="H18" s="5">
        <f t="shared" si="4"/>
        <v>0</v>
      </c>
      <c r="I18" s="5">
        <f t="shared" si="4"/>
        <v>75</v>
      </c>
      <c r="J18" s="7">
        <f t="shared" si="2"/>
        <v>-69.333333333333343</v>
      </c>
      <c r="K18" s="7" t="str">
        <f t="shared" si="2"/>
        <v>-</v>
      </c>
      <c r="L18" s="7">
        <f t="shared" si="2"/>
        <v>-69.333333333333343</v>
      </c>
      <c r="M18" s="8" t="s">
        <v>60</v>
      </c>
    </row>
    <row r="19" spans="1:13" s="8" customFormat="1" ht="15" customHeight="1" x14ac:dyDescent="0.25">
      <c r="A19" s="21"/>
      <c r="B19" s="18" t="s">
        <v>15</v>
      </c>
      <c r="C19" s="17"/>
      <c r="D19" s="5">
        <f t="shared" si="0"/>
        <v>4399</v>
      </c>
      <c r="E19" s="5">
        <v>1507</v>
      </c>
      <c r="F19" s="6">
        <v>2892</v>
      </c>
      <c r="G19" s="5">
        <f t="shared" si="1"/>
        <v>10987</v>
      </c>
      <c r="H19" s="5">
        <v>2150</v>
      </c>
      <c r="I19" s="6">
        <v>8837</v>
      </c>
      <c r="J19" s="7">
        <f t="shared" si="2"/>
        <v>-59.961773004459815</v>
      </c>
      <c r="K19" s="7">
        <f t="shared" si="2"/>
        <v>-29.906976744186043</v>
      </c>
      <c r="L19" s="7">
        <f t="shared" si="2"/>
        <v>-67.273961751725693</v>
      </c>
      <c r="M19" s="8" t="s">
        <v>60</v>
      </c>
    </row>
    <row r="20" spans="1:13" s="8" customFormat="1" ht="15" customHeight="1" x14ac:dyDescent="0.25">
      <c r="A20" s="19" t="s">
        <v>16</v>
      </c>
      <c r="B20" s="18" t="s">
        <v>37</v>
      </c>
      <c r="C20" s="17"/>
      <c r="D20" s="5">
        <f t="shared" si="0"/>
        <v>144</v>
      </c>
      <c r="E20" s="5">
        <v>18</v>
      </c>
      <c r="F20" s="6">
        <v>126</v>
      </c>
      <c r="G20" s="5">
        <f t="shared" si="1"/>
        <v>159</v>
      </c>
      <c r="H20" s="5">
        <v>27</v>
      </c>
      <c r="I20" s="6">
        <v>132</v>
      </c>
      <c r="J20" s="7">
        <f t="shared" si="2"/>
        <v>-9.4339622641509422</v>
      </c>
      <c r="K20" s="7">
        <f t="shared" si="2"/>
        <v>-33.333333333333336</v>
      </c>
      <c r="L20" s="7">
        <f t="shared" si="2"/>
        <v>-4.5454545454545414</v>
      </c>
      <c r="M20" s="8" t="s">
        <v>60</v>
      </c>
    </row>
    <row r="21" spans="1:13" s="8" customFormat="1" ht="15" customHeight="1" x14ac:dyDescent="0.25">
      <c r="A21" s="20"/>
      <c r="B21" s="18" t="s">
        <v>38</v>
      </c>
      <c r="C21" s="17"/>
      <c r="D21" s="5">
        <f t="shared" si="0"/>
        <v>1019</v>
      </c>
      <c r="E21" s="5">
        <v>209</v>
      </c>
      <c r="F21" s="6">
        <v>810</v>
      </c>
      <c r="G21" s="5">
        <f t="shared" si="1"/>
        <v>1583</v>
      </c>
      <c r="H21" s="5">
        <v>323</v>
      </c>
      <c r="I21" s="6">
        <v>1260</v>
      </c>
      <c r="J21" s="7">
        <f t="shared" si="2"/>
        <v>-35.628553379658875</v>
      </c>
      <c r="K21" s="7">
        <f t="shared" si="2"/>
        <v>-35.294117647058819</v>
      </c>
      <c r="L21" s="7">
        <f t="shared" si="2"/>
        <v>-35.714285714285708</v>
      </c>
      <c r="M21" s="8" t="s">
        <v>60</v>
      </c>
    </row>
    <row r="22" spans="1:13" s="8" customFormat="1" ht="15" customHeight="1" x14ac:dyDescent="0.25">
      <c r="A22" s="20"/>
      <c r="B22" s="18" t="s">
        <v>39</v>
      </c>
      <c r="C22" s="17"/>
      <c r="D22" s="5">
        <f t="shared" si="0"/>
        <v>21</v>
      </c>
      <c r="E22" s="5">
        <v>1</v>
      </c>
      <c r="F22" s="6">
        <v>20</v>
      </c>
      <c r="G22" s="5">
        <f t="shared" si="1"/>
        <v>15</v>
      </c>
      <c r="H22" s="5">
        <v>0</v>
      </c>
      <c r="I22" s="6">
        <v>15</v>
      </c>
      <c r="J22" s="7">
        <f t="shared" si="2"/>
        <v>39.999999999999993</v>
      </c>
      <c r="K22" s="7" t="str">
        <f t="shared" si="2"/>
        <v>-</v>
      </c>
      <c r="L22" s="7">
        <f t="shared" si="2"/>
        <v>33.333333333333329</v>
      </c>
      <c r="M22" s="8" t="s">
        <v>60</v>
      </c>
    </row>
    <row r="23" spans="1:13" s="8" customFormat="1" ht="15" customHeight="1" x14ac:dyDescent="0.25">
      <c r="A23" s="20"/>
      <c r="B23" s="18" t="s">
        <v>40</v>
      </c>
      <c r="C23" s="17"/>
      <c r="D23" s="5">
        <f t="shared" si="0"/>
        <v>28</v>
      </c>
      <c r="E23" s="5">
        <v>1</v>
      </c>
      <c r="F23" s="6">
        <v>27</v>
      </c>
      <c r="G23" s="5">
        <f t="shared" si="1"/>
        <v>23</v>
      </c>
      <c r="H23" s="5">
        <v>5</v>
      </c>
      <c r="I23" s="6">
        <v>18</v>
      </c>
      <c r="J23" s="7">
        <f t="shared" si="2"/>
        <v>21.739130434782616</v>
      </c>
      <c r="K23" s="7">
        <f t="shared" si="2"/>
        <v>-80</v>
      </c>
      <c r="L23" s="7">
        <f t="shared" si="2"/>
        <v>50</v>
      </c>
      <c r="M23" s="8" t="s">
        <v>60</v>
      </c>
    </row>
    <row r="24" spans="1:13" s="8" customFormat="1" ht="15" customHeight="1" x14ac:dyDescent="0.25">
      <c r="A24" s="20"/>
      <c r="B24" s="18" t="s">
        <v>41</v>
      </c>
      <c r="C24" s="17"/>
      <c r="D24" s="5">
        <f t="shared" si="0"/>
        <v>1</v>
      </c>
      <c r="E24" s="5">
        <v>0</v>
      </c>
      <c r="F24" s="6">
        <v>1</v>
      </c>
      <c r="G24" s="5">
        <f t="shared" si="1"/>
        <v>4</v>
      </c>
      <c r="H24" s="5">
        <v>1</v>
      </c>
      <c r="I24" s="6">
        <v>3</v>
      </c>
      <c r="J24" s="7">
        <f t="shared" si="2"/>
        <v>-75</v>
      </c>
      <c r="K24" s="7">
        <f t="shared" si="2"/>
        <v>-100</v>
      </c>
      <c r="L24" s="7">
        <f t="shared" si="2"/>
        <v>-66.666666666666671</v>
      </c>
      <c r="M24" s="8" t="s">
        <v>60</v>
      </c>
    </row>
    <row r="25" spans="1:13" s="8" customFormat="1" ht="15" customHeight="1" x14ac:dyDescent="0.25">
      <c r="A25" s="20"/>
      <c r="B25" s="18" t="s">
        <v>17</v>
      </c>
      <c r="C25" s="17"/>
      <c r="D25" s="5">
        <f t="shared" ref="D25:I25" si="5">D26-D20-D21-D22-D23-D24</f>
        <v>92</v>
      </c>
      <c r="E25" s="5">
        <f t="shared" si="5"/>
        <v>3</v>
      </c>
      <c r="F25" s="5">
        <f t="shared" si="5"/>
        <v>89</v>
      </c>
      <c r="G25" s="5">
        <f t="shared" si="5"/>
        <v>49</v>
      </c>
      <c r="H25" s="5">
        <f t="shared" si="5"/>
        <v>2</v>
      </c>
      <c r="I25" s="5">
        <f t="shared" si="5"/>
        <v>47</v>
      </c>
      <c r="J25" s="7">
        <f t="shared" si="2"/>
        <v>87.75510204081634</v>
      </c>
      <c r="K25" s="7">
        <f t="shared" si="2"/>
        <v>50</v>
      </c>
      <c r="L25" s="7">
        <f t="shared" si="2"/>
        <v>89.361702127659569</v>
      </c>
      <c r="M25" s="8" t="s">
        <v>60</v>
      </c>
    </row>
    <row r="26" spans="1:13" s="8" customFormat="1" ht="15" customHeight="1" x14ac:dyDescent="0.25">
      <c r="A26" s="21"/>
      <c r="B26" s="18" t="s">
        <v>18</v>
      </c>
      <c r="C26" s="17"/>
      <c r="D26" s="5">
        <f t="shared" si="0"/>
        <v>1305</v>
      </c>
      <c r="E26" s="5">
        <v>232</v>
      </c>
      <c r="F26" s="6">
        <v>1073</v>
      </c>
      <c r="G26" s="5">
        <f t="shared" si="1"/>
        <v>1833</v>
      </c>
      <c r="H26" s="5">
        <v>358</v>
      </c>
      <c r="I26" s="6">
        <v>1475</v>
      </c>
      <c r="J26" s="7">
        <f t="shared" si="2"/>
        <v>-28.805237315875608</v>
      </c>
      <c r="K26" s="7">
        <f t="shared" si="2"/>
        <v>-35.195530726256983</v>
      </c>
      <c r="L26" s="7">
        <f t="shared" si="2"/>
        <v>-27.254237288135595</v>
      </c>
      <c r="M26" s="8" t="s">
        <v>60</v>
      </c>
    </row>
    <row r="27" spans="1:13" s="8" customFormat="1" ht="15" customHeight="1" x14ac:dyDescent="0.25">
      <c r="A27" s="19" t="s">
        <v>19</v>
      </c>
      <c r="B27" s="18" t="s">
        <v>42</v>
      </c>
      <c r="C27" s="17"/>
      <c r="D27" s="5">
        <f t="shared" si="0"/>
        <v>59</v>
      </c>
      <c r="E27" s="5">
        <v>1</v>
      </c>
      <c r="F27" s="6">
        <v>58</v>
      </c>
      <c r="G27" s="5">
        <f t="shared" si="1"/>
        <v>78</v>
      </c>
      <c r="H27" s="5">
        <v>2</v>
      </c>
      <c r="I27" s="6">
        <v>76</v>
      </c>
      <c r="J27" s="7">
        <f t="shared" si="2"/>
        <v>-24.358974358974361</v>
      </c>
      <c r="K27" s="7">
        <f t="shared" si="2"/>
        <v>-50</v>
      </c>
      <c r="L27" s="7">
        <f t="shared" si="2"/>
        <v>-23.684210526315784</v>
      </c>
      <c r="M27" s="8" t="s">
        <v>60</v>
      </c>
    </row>
    <row r="28" spans="1:13" s="8" customFormat="1" ht="15" customHeight="1" x14ac:dyDescent="0.25">
      <c r="A28" s="20"/>
      <c r="B28" s="18" t="s">
        <v>43</v>
      </c>
      <c r="C28" s="17"/>
      <c r="D28" s="5">
        <f t="shared" si="0"/>
        <v>169</v>
      </c>
      <c r="E28" s="5">
        <v>5</v>
      </c>
      <c r="F28" s="6">
        <v>164</v>
      </c>
      <c r="G28" s="5">
        <f t="shared" si="1"/>
        <v>213</v>
      </c>
      <c r="H28" s="5">
        <v>10</v>
      </c>
      <c r="I28" s="6">
        <v>203</v>
      </c>
      <c r="J28" s="7">
        <f t="shared" si="2"/>
        <v>-20.657276995305164</v>
      </c>
      <c r="K28" s="7">
        <f t="shared" si="2"/>
        <v>-50</v>
      </c>
      <c r="L28" s="7">
        <f t="shared" si="2"/>
        <v>-19.21182266009852</v>
      </c>
      <c r="M28" s="8" t="s">
        <v>60</v>
      </c>
    </row>
    <row r="29" spans="1:13" s="8" customFormat="1" ht="15" customHeight="1" x14ac:dyDescent="0.25">
      <c r="A29" s="20"/>
      <c r="B29" s="18" t="s">
        <v>44</v>
      </c>
      <c r="C29" s="17"/>
      <c r="D29" s="5">
        <f t="shared" si="0"/>
        <v>202</v>
      </c>
      <c r="E29" s="5">
        <v>15</v>
      </c>
      <c r="F29" s="6">
        <v>187</v>
      </c>
      <c r="G29" s="5">
        <f t="shared" si="1"/>
        <v>270</v>
      </c>
      <c r="H29" s="5">
        <v>16</v>
      </c>
      <c r="I29" s="6">
        <v>254</v>
      </c>
      <c r="J29" s="7">
        <f t="shared" si="2"/>
        <v>-25.185185185185187</v>
      </c>
      <c r="K29" s="7">
        <f t="shared" si="2"/>
        <v>-6.25</v>
      </c>
      <c r="L29" s="7">
        <f t="shared" si="2"/>
        <v>-26.377952755905511</v>
      </c>
      <c r="M29" s="8" t="s">
        <v>60</v>
      </c>
    </row>
    <row r="30" spans="1:13" s="8" customFormat="1" ht="15" customHeight="1" x14ac:dyDescent="0.25">
      <c r="A30" s="20"/>
      <c r="B30" s="18" t="s">
        <v>45</v>
      </c>
      <c r="C30" s="17"/>
      <c r="D30" s="5">
        <f t="shared" si="0"/>
        <v>52</v>
      </c>
      <c r="E30" s="5">
        <v>1</v>
      </c>
      <c r="F30" s="6">
        <v>51</v>
      </c>
      <c r="G30" s="5">
        <f t="shared" si="1"/>
        <v>53</v>
      </c>
      <c r="H30" s="5">
        <v>1</v>
      </c>
      <c r="I30" s="6">
        <v>52</v>
      </c>
      <c r="J30" s="7">
        <f t="shared" si="2"/>
        <v>-1.8867924528301883</v>
      </c>
      <c r="K30" s="7">
        <f t="shared" si="2"/>
        <v>0</v>
      </c>
      <c r="L30" s="7">
        <f t="shared" si="2"/>
        <v>-1.9230769230769273</v>
      </c>
      <c r="M30" s="8" t="s">
        <v>60</v>
      </c>
    </row>
    <row r="31" spans="1:13" s="8" customFormat="1" ht="15" customHeight="1" x14ac:dyDescent="0.25">
      <c r="A31" s="20"/>
      <c r="B31" s="18" t="s">
        <v>46</v>
      </c>
      <c r="C31" s="17"/>
      <c r="D31" s="5">
        <f t="shared" si="0"/>
        <v>152</v>
      </c>
      <c r="E31" s="5">
        <v>4</v>
      </c>
      <c r="F31" s="6">
        <v>148</v>
      </c>
      <c r="G31" s="5">
        <f t="shared" si="1"/>
        <v>201</v>
      </c>
      <c r="H31" s="5">
        <v>2</v>
      </c>
      <c r="I31" s="6">
        <v>199</v>
      </c>
      <c r="J31" s="7">
        <f t="shared" si="2"/>
        <v>-24.378109452736318</v>
      </c>
      <c r="K31" s="7">
        <f t="shared" si="2"/>
        <v>100</v>
      </c>
      <c r="L31" s="7">
        <f t="shared" si="2"/>
        <v>-25.628140703517587</v>
      </c>
      <c r="M31" s="8" t="s">
        <v>60</v>
      </c>
    </row>
    <row r="32" spans="1:13" s="8" customFormat="1" ht="15" customHeight="1" x14ac:dyDescent="0.25">
      <c r="A32" s="20"/>
      <c r="B32" s="18" t="s">
        <v>47</v>
      </c>
      <c r="C32" s="17"/>
      <c r="D32" s="5">
        <f t="shared" si="0"/>
        <v>38</v>
      </c>
      <c r="E32" s="5">
        <v>4</v>
      </c>
      <c r="F32" s="6">
        <v>34</v>
      </c>
      <c r="G32" s="5">
        <f t="shared" si="1"/>
        <v>26</v>
      </c>
      <c r="H32" s="5">
        <v>6</v>
      </c>
      <c r="I32" s="6">
        <v>20</v>
      </c>
      <c r="J32" s="7">
        <f t="shared" si="2"/>
        <v>46.153846153846146</v>
      </c>
      <c r="K32" s="7">
        <f t="shared" si="2"/>
        <v>-33.333333333333336</v>
      </c>
      <c r="L32" s="7">
        <f t="shared" si="2"/>
        <v>70</v>
      </c>
      <c r="M32" s="8" t="s">
        <v>60</v>
      </c>
    </row>
    <row r="33" spans="1:13" s="8" customFormat="1" ht="15" customHeight="1" x14ac:dyDescent="0.25">
      <c r="A33" s="20"/>
      <c r="B33" s="18" t="s">
        <v>48</v>
      </c>
      <c r="C33" s="17"/>
      <c r="D33" s="5">
        <f t="shared" si="0"/>
        <v>76</v>
      </c>
      <c r="E33" s="5">
        <v>1</v>
      </c>
      <c r="F33" s="6">
        <v>75</v>
      </c>
      <c r="G33" s="5">
        <f t="shared" si="1"/>
        <v>55</v>
      </c>
      <c r="H33" s="5">
        <v>1</v>
      </c>
      <c r="I33" s="6">
        <v>54</v>
      </c>
      <c r="J33" s="7">
        <f t="shared" si="2"/>
        <v>38.181818181818187</v>
      </c>
      <c r="K33" s="7">
        <f t="shared" si="2"/>
        <v>0</v>
      </c>
      <c r="L33" s="7">
        <f t="shared" si="2"/>
        <v>38.888888888888886</v>
      </c>
      <c r="M33" s="8" t="s">
        <v>60</v>
      </c>
    </row>
    <row r="34" spans="1:13" s="8" customFormat="1" ht="15" customHeight="1" x14ac:dyDescent="0.25">
      <c r="A34" s="20"/>
      <c r="B34" s="18" t="s">
        <v>49</v>
      </c>
      <c r="C34" s="17"/>
      <c r="D34" s="5">
        <f t="shared" si="0"/>
        <v>354</v>
      </c>
      <c r="E34" s="5">
        <v>7</v>
      </c>
      <c r="F34" s="6">
        <v>347</v>
      </c>
      <c r="G34" s="5">
        <f t="shared" si="1"/>
        <v>276</v>
      </c>
      <c r="H34" s="5">
        <v>9</v>
      </c>
      <c r="I34" s="6">
        <v>267</v>
      </c>
      <c r="J34" s="7">
        <f t="shared" si="2"/>
        <v>28.260869565217384</v>
      </c>
      <c r="K34" s="7">
        <f t="shared" si="2"/>
        <v>-22.222222222222221</v>
      </c>
      <c r="L34" s="7">
        <f t="shared" si="2"/>
        <v>29.962546816479406</v>
      </c>
      <c r="M34" s="8" t="s">
        <v>60</v>
      </c>
    </row>
    <row r="35" spans="1:13" s="8" customFormat="1" ht="15" customHeight="1" x14ac:dyDescent="0.25">
      <c r="A35" s="20"/>
      <c r="B35" s="18" t="s">
        <v>50</v>
      </c>
      <c r="C35" s="17"/>
      <c r="D35" s="5">
        <f t="shared" si="0"/>
        <v>21</v>
      </c>
      <c r="E35" s="5">
        <v>0</v>
      </c>
      <c r="F35" s="6">
        <v>21</v>
      </c>
      <c r="G35" s="5">
        <f t="shared" si="1"/>
        <v>29</v>
      </c>
      <c r="H35" s="5">
        <v>0</v>
      </c>
      <c r="I35" s="6">
        <v>29</v>
      </c>
      <c r="J35" s="7">
        <f t="shared" si="2"/>
        <v>-27.586206896551722</v>
      </c>
      <c r="K35" s="7" t="str">
        <f t="shared" si="2"/>
        <v>-</v>
      </c>
      <c r="L35" s="7">
        <f t="shared" si="2"/>
        <v>-27.586206896551722</v>
      </c>
      <c r="M35" s="8" t="s">
        <v>60</v>
      </c>
    </row>
    <row r="36" spans="1:13" s="8" customFormat="1" ht="15" customHeight="1" x14ac:dyDescent="0.25">
      <c r="A36" s="20"/>
      <c r="B36" s="18" t="s">
        <v>51</v>
      </c>
      <c r="C36" s="17"/>
      <c r="D36" s="5">
        <f t="shared" si="0"/>
        <v>5</v>
      </c>
      <c r="E36" s="5">
        <v>0</v>
      </c>
      <c r="F36" s="6">
        <v>5</v>
      </c>
      <c r="G36" s="5">
        <f t="shared" si="1"/>
        <v>13</v>
      </c>
      <c r="H36" s="5">
        <v>0</v>
      </c>
      <c r="I36" s="6">
        <v>13</v>
      </c>
      <c r="J36" s="7">
        <f t="shared" si="2"/>
        <v>-61.53846153846154</v>
      </c>
      <c r="K36" s="7" t="str">
        <f t="shared" si="2"/>
        <v>-</v>
      </c>
      <c r="L36" s="7">
        <f t="shared" si="2"/>
        <v>-61.53846153846154</v>
      </c>
      <c r="M36" s="8" t="s">
        <v>60</v>
      </c>
    </row>
    <row r="37" spans="1:13" s="8" customFormat="1" ht="15" customHeight="1" x14ac:dyDescent="0.25">
      <c r="A37" s="20"/>
      <c r="B37" s="18" t="s">
        <v>52</v>
      </c>
      <c r="C37" s="17"/>
      <c r="D37" s="5">
        <f t="shared" si="0"/>
        <v>44</v>
      </c>
      <c r="E37" s="5">
        <v>2</v>
      </c>
      <c r="F37" s="6">
        <v>42</v>
      </c>
      <c r="G37" s="5">
        <f t="shared" si="1"/>
        <v>22</v>
      </c>
      <c r="H37" s="5">
        <v>0</v>
      </c>
      <c r="I37" s="6">
        <v>22</v>
      </c>
      <c r="J37" s="7">
        <f t="shared" si="2"/>
        <v>100</v>
      </c>
      <c r="K37" s="7" t="str">
        <f t="shared" si="2"/>
        <v>-</v>
      </c>
      <c r="L37" s="7">
        <f t="shared" si="2"/>
        <v>90.909090909090921</v>
      </c>
      <c r="M37" s="8" t="s">
        <v>60</v>
      </c>
    </row>
    <row r="38" spans="1:13" s="8" customFormat="1" ht="15" customHeight="1" x14ac:dyDescent="0.25">
      <c r="A38" s="20"/>
      <c r="B38" s="18" t="s">
        <v>53</v>
      </c>
      <c r="C38" s="17"/>
      <c r="D38" s="5">
        <f t="shared" si="0"/>
        <v>28</v>
      </c>
      <c r="E38" s="5">
        <v>0</v>
      </c>
      <c r="F38" s="6">
        <v>28</v>
      </c>
      <c r="G38" s="5">
        <f t="shared" si="1"/>
        <v>79</v>
      </c>
      <c r="H38" s="5">
        <v>1</v>
      </c>
      <c r="I38" s="6">
        <v>78</v>
      </c>
      <c r="J38" s="7">
        <f t="shared" si="2"/>
        <v>-64.556962025316452</v>
      </c>
      <c r="K38" s="7">
        <f t="shared" si="2"/>
        <v>-100</v>
      </c>
      <c r="L38" s="7">
        <f t="shared" si="2"/>
        <v>-64.102564102564102</v>
      </c>
      <c r="M38" s="8" t="s">
        <v>60</v>
      </c>
    </row>
    <row r="39" spans="1:13" s="8" customFormat="1" ht="15" customHeight="1" x14ac:dyDescent="0.25">
      <c r="A39" s="20"/>
      <c r="B39" s="18" t="s">
        <v>20</v>
      </c>
      <c r="C39" s="17"/>
      <c r="D39" s="5">
        <f t="shared" ref="D39:I39" si="6">D40-D27-D28-D29-D30-D31-D32-D33-D34-D35-D36-D37-D38</f>
        <v>401</v>
      </c>
      <c r="E39" s="5">
        <f t="shared" si="6"/>
        <v>7</v>
      </c>
      <c r="F39" s="5">
        <f t="shared" si="6"/>
        <v>394</v>
      </c>
      <c r="G39" s="5">
        <f t="shared" si="6"/>
        <v>351</v>
      </c>
      <c r="H39" s="5">
        <f t="shared" si="6"/>
        <v>2</v>
      </c>
      <c r="I39" s="5">
        <f t="shared" si="6"/>
        <v>349</v>
      </c>
      <c r="J39" s="7">
        <f t="shared" si="2"/>
        <v>14.245014245014254</v>
      </c>
      <c r="K39" s="7">
        <f t="shared" si="2"/>
        <v>250</v>
      </c>
      <c r="L39" s="7">
        <f t="shared" si="2"/>
        <v>12.893982808022919</v>
      </c>
      <c r="M39" s="8" t="s">
        <v>60</v>
      </c>
    </row>
    <row r="40" spans="1:13" s="8" customFormat="1" ht="15" customHeight="1" x14ac:dyDescent="0.25">
      <c r="A40" s="21"/>
      <c r="B40" s="18" t="s">
        <v>21</v>
      </c>
      <c r="C40" s="17"/>
      <c r="D40" s="5">
        <f t="shared" si="0"/>
        <v>1601</v>
      </c>
      <c r="E40" s="5">
        <v>47</v>
      </c>
      <c r="F40" s="6">
        <v>1554</v>
      </c>
      <c r="G40" s="5">
        <f t="shared" si="1"/>
        <v>1666</v>
      </c>
      <c r="H40" s="5">
        <v>50</v>
      </c>
      <c r="I40" s="6">
        <v>1616</v>
      </c>
      <c r="J40" s="7">
        <f t="shared" si="2"/>
        <v>-3.9015606242497003</v>
      </c>
      <c r="K40" s="7">
        <f t="shared" si="2"/>
        <v>-6.0000000000000053</v>
      </c>
      <c r="L40" s="7">
        <f t="shared" si="2"/>
        <v>-3.83663366336634</v>
      </c>
      <c r="M40" s="8" t="s">
        <v>60</v>
      </c>
    </row>
    <row r="41" spans="1:13" s="8" customFormat="1" ht="15" customHeight="1" x14ac:dyDescent="0.25">
      <c r="A41" s="19" t="s">
        <v>22</v>
      </c>
      <c r="B41" s="18" t="s">
        <v>54</v>
      </c>
      <c r="C41" s="17"/>
      <c r="D41" s="5">
        <f t="shared" si="0"/>
        <v>83</v>
      </c>
      <c r="E41" s="5">
        <v>21</v>
      </c>
      <c r="F41" s="6">
        <v>62</v>
      </c>
      <c r="G41" s="5">
        <f t="shared" si="1"/>
        <v>57</v>
      </c>
      <c r="H41" s="5">
        <v>8</v>
      </c>
      <c r="I41" s="6">
        <v>49</v>
      </c>
      <c r="J41" s="7">
        <f t="shared" si="2"/>
        <v>45.614035087719309</v>
      </c>
      <c r="K41" s="7">
        <f t="shared" si="2"/>
        <v>162.5</v>
      </c>
      <c r="L41" s="7">
        <f t="shared" si="2"/>
        <v>26.530612244897966</v>
      </c>
      <c r="M41" s="8" t="s">
        <v>60</v>
      </c>
    </row>
    <row r="42" spans="1:13" s="8" customFormat="1" ht="15" customHeight="1" x14ac:dyDescent="0.25">
      <c r="A42" s="20"/>
      <c r="B42" s="18" t="s">
        <v>55</v>
      </c>
      <c r="C42" s="17"/>
      <c r="D42" s="5">
        <f t="shared" si="0"/>
        <v>27</v>
      </c>
      <c r="E42" s="5">
        <v>11</v>
      </c>
      <c r="F42" s="6">
        <v>16</v>
      </c>
      <c r="G42" s="5">
        <f t="shared" si="1"/>
        <v>18</v>
      </c>
      <c r="H42" s="5">
        <v>3</v>
      </c>
      <c r="I42" s="6">
        <v>15</v>
      </c>
      <c r="J42" s="7">
        <f t="shared" si="2"/>
        <v>50</v>
      </c>
      <c r="K42" s="7">
        <f t="shared" si="2"/>
        <v>266.66666666666663</v>
      </c>
      <c r="L42" s="7">
        <f t="shared" si="2"/>
        <v>6.6666666666666652</v>
      </c>
      <c r="M42" s="8" t="s">
        <v>60</v>
      </c>
    </row>
    <row r="43" spans="1:13" s="8" customFormat="1" ht="15" customHeight="1" x14ac:dyDescent="0.25">
      <c r="A43" s="20"/>
      <c r="B43" s="18" t="s">
        <v>23</v>
      </c>
      <c r="C43" s="17"/>
      <c r="D43" s="5">
        <f t="shared" ref="D43:I43" si="7">D44-D41-D42</f>
        <v>18</v>
      </c>
      <c r="E43" s="5">
        <f t="shared" si="7"/>
        <v>1</v>
      </c>
      <c r="F43" s="5">
        <f t="shared" si="7"/>
        <v>17</v>
      </c>
      <c r="G43" s="5">
        <f t="shared" si="7"/>
        <v>31</v>
      </c>
      <c r="H43" s="5">
        <f t="shared" si="7"/>
        <v>0</v>
      </c>
      <c r="I43" s="5">
        <f t="shared" si="7"/>
        <v>31</v>
      </c>
      <c r="J43" s="7">
        <f t="shared" si="2"/>
        <v>-41.935483870967737</v>
      </c>
      <c r="K43" s="7" t="str">
        <f t="shared" si="2"/>
        <v>-</v>
      </c>
      <c r="L43" s="7">
        <f t="shared" si="2"/>
        <v>-45.161290322580648</v>
      </c>
      <c r="M43" s="8" t="s">
        <v>60</v>
      </c>
    </row>
    <row r="44" spans="1:13" s="8" customFormat="1" ht="15" customHeight="1" x14ac:dyDescent="0.25">
      <c r="A44" s="21"/>
      <c r="B44" s="18" t="s">
        <v>24</v>
      </c>
      <c r="C44" s="17"/>
      <c r="D44" s="5">
        <f t="shared" si="0"/>
        <v>128</v>
      </c>
      <c r="E44" s="5">
        <v>33</v>
      </c>
      <c r="F44" s="6">
        <v>95</v>
      </c>
      <c r="G44" s="5">
        <f t="shared" si="1"/>
        <v>106</v>
      </c>
      <c r="H44" s="5">
        <v>11</v>
      </c>
      <c r="I44" s="6">
        <v>95</v>
      </c>
      <c r="J44" s="7">
        <f t="shared" si="2"/>
        <v>20.75471698113207</v>
      </c>
      <c r="K44" s="7">
        <f t="shared" si="2"/>
        <v>200</v>
      </c>
      <c r="L44" s="7">
        <f t="shared" si="2"/>
        <v>0</v>
      </c>
      <c r="M44" s="8" t="s">
        <v>60</v>
      </c>
    </row>
    <row r="45" spans="1:13" s="8" customFormat="1" ht="20.25" customHeight="1" x14ac:dyDescent="0.25">
      <c r="A45" s="19" t="s">
        <v>25</v>
      </c>
      <c r="B45" s="18" t="s">
        <v>56</v>
      </c>
      <c r="C45" s="17"/>
      <c r="D45" s="5">
        <f t="shared" si="0"/>
        <v>32</v>
      </c>
      <c r="E45" s="5">
        <v>4</v>
      </c>
      <c r="F45" s="6">
        <v>28</v>
      </c>
      <c r="G45" s="5">
        <f t="shared" si="1"/>
        <v>26</v>
      </c>
      <c r="H45" s="5">
        <v>3</v>
      </c>
      <c r="I45" s="6">
        <v>23</v>
      </c>
      <c r="J45" s="7">
        <f t="shared" si="2"/>
        <v>23.076923076923084</v>
      </c>
      <c r="K45" s="7">
        <f t="shared" si="2"/>
        <v>33.333333333333329</v>
      </c>
      <c r="L45" s="7">
        <f t="shared" si="2"/>
        <v>21.739130434782616</v>
      </c>
      <c r="M45" s="8" t="s">
        <v>60</v>
      </c>
    </row>
    <row r="46" spans="1:13" s="8" customFormat="1" ht="17.25" customHeight="1" x14ac:dyDescent="0.25">
      <c r="A46" s="20"/>
      <c r="B46" s="18" t="s">
        <v>26</v>
      </c>
      <c r="C46" s="17"/>
      <c r="D46" s="5">
        <f t="shared" ref="D46:I46" si="8">D47-D45</f>
        <v>27</v>
      </c>
      <c r="E46" s="5">
        <f t="shared" si="8"/>
        <v>1</v>
      </c>
      <c r="F46" s="5">
        <f t="shared" si="8"/>
        <v>26</v>
      </c>
      <c r="G46" s="5">
        <f t="shared" si="8"/>
        <v>37</v>
      </c>
      <c r="H46" s="5">
        <f t="shared" si="8"/>
        <v>1</v>
      </c>
      <c r="I46" s="5">
        <f t="shared" si="8"/>
        <v>36</v>
      </c>
      <c r="J46" s="7">
        <f t="shared" si="2"/>
        <v>-27.027027027027028</v>
      </c>
      <c r="K46" s="7">
        <f t="shared" si="2"/>
        <v>0</v>
      </c>
      <c r="L46" s="7">
        <f t="shared" si="2"/>
        <v>-27.777777777777779</v>
      </c>
      <c r="M46" s="8" t="s">
        <v>60</v>
      </c>
    </row>
    <row r="47" spans="1:13" s="8" customFormat="1" ht="19.5" customHeight="1" x14ac:dyDescent="0.25">
      <c r="A47" s="21"/>
      <c r="B47" s="22" t="s">
        <v>27</v>
      </c>
      <c r="C47" s="23"/>
      <c r="D47" s="5">
        <f t="shared" si="0"/>
        <v>59</v>
      </c>
      <c r="E47" s="5">
        <v>5</v>
      </c>
      <c r="F47" s="6">
        <v>54</v>
      </c>
      <c r="G47" s="5">
        <f t="shared" si="1"/>
        <v>63</v>
      </c>
      <c r="H47" s="5">
        <v>4</v>
      </c>
      <c r="I47" s="6">
        <v>59</v>
      </c>
      <c r="J47" s="7">
        <f t="shared" si="2"/>
        <v>-6.3492063492063489</v>
      </c>
      <c r="K47" s="7">
        <f t="shared" si="2"/>
        <v>25</v>
      </c>
      <c r="L47" s="7">
        <f t="shared" si="2"/>
        <v>-8.4745762711864394</v>
      </c>
      <c r="M47" s="8" t="s">
        <v>60</v>
      </c>
    </row>
    <row r="48" spans="1:13" s="8" customFormat="1" ht="15" customHeight="1" x14ac:dyDescent="0.25">
      <c r="A48" s="11"/>
      <c r="B48" s="24" t="s">
        <v>28</v>
      </c>
      <c r="C48" s="23"/>
      <c r="D48" s="5">
        <f t="shared" si="0"/>
        <v>147</v>
      </c>
      <c r="E48" s="5">
        <v>42</v>
      </c>
      <c r="F48" s="12">
        <v>105</v>
      </c>
      <c r="G48" s="5">
        <f t="shared" si="1"/>
        <v>139</v>
      </c>
      <c r="H48" s="13">
        <v>42</v>
      </c>
      <c r="I48" s="12">
        <v>97</v>
      </c>
      <c r="J48" s="14">
        <f t="shared" si="2"/>
        <v>5.755395683453246</v>
      </c>
      <c r="K48" s="14">
        <f t="shared" si="2"/>
        <v>0</v>
      </c>
      <c r="L48" s="14">
        <f t="shared" si="2"/>
        <v>8.2474226804123631</v>
      </c>
      <c r="M48" s="8" t="s">
        <v>60</v>
      </c>
    </row>
    <row r="49" spans="1:13" s="8" customFormat="1" ht="15" customHeight="1" x14ac:dyDescent="0.25">
      <c r="A49" s="15"/>
      <c r="B49" s="16" t="s">
        <v>29</v>
      </c>
      <c r="C49" s="17"/>
      <c r="D49" s="5">
        <f>D19+D26+D40+D44+D47+D48</f>
        <v>7639</v>
      </c>
      <c r="E49" s="5">
        <f t="shared" ref="E49:I49" si="9">E19+E26+E40+E44+E47+E48</f>
        <v>1866</v>
      </c>
      <c r="F49" s="5">
        <f t="shared" si="9"/>
        <v>5773</v>
      </c>
      <c r="G49" s="5">
        <f t="shared" si="9"/>
        <v>14794</v>
      </c>
      <c r="H49" s="5">
        <f t="shared" si="9"/>
        <v>2615</v>
      </c>
      <c r="I49" s="5">
        <f t="shared" si="9"/>
        <v>12179</v>
      </c>
      <c r="J49" s="7">
        <f t="shared" si="2"/>
        <v>-48.36420170339327</v>
      </c>
      <c r="K49" s="7">
        <f t="shared" si="2"/>
        <v>-28.642447418738048</v>
      </c>
      <c r="L49" s="7">
        <f t="shared" si="2"/>
        <v>-52.598735528368501</v>
      </c>
      <c r="M49" s="8" t="s">
        <v>60</v>
      </c>
    </row>
    <row r="51" spans="1:13" ht="62.45" customHeight="1" x14ac:dyDescent="0.25">
      <c r="A51" s="29" t="s">
        <v>61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</sheetData>
  <mergeCells count="50">
    <mergeCell ref="A51:L51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陳藝姍</cp:lastModifiedBy>
  <cp:lastPrinted>2018-08-24T04:06:30Z</cp:lastPrinted>
  <dcterms:created xsi:type="dcterms:W3CDTF">2018-08-16T04:21:57Z</dcterms:created>
  <dcterms:modified xsi:type="dcterms:W3CDTF">2022-02-10T05:51:28Z</dcterms:modified>
</cp:coreProperties>
</file>