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nnistien\Desktop\公務統計相關\15日公告 及 25日上傳行政資訊網 入出境\15日公告-每月25日下午4點20分上傳(上傳行政資訊網7個檔案 月報表)\11201(提醒-月報中英7個檔案相同「中英文版」行政資訊網皆要上傳)(對照10912月檔案看要上傳哪些檔)\"/>
    </mc:Choice>
  </mc:AlternateContent>
  <xr:revisionPtr revIDLastSave="0" documentId="13_ncr:1_{2A96AC01-C1B1-4148-BC74-5F4626BF3449}" xr6:coauthVersionLast="36" xr6:coauthVersionMax="36" xr10:uidLastSave="{00000000-0000-0000-0000-000000000000}"/>
  <bookViews>
    <workbookView xWindow="720" yWindow="360" windowWidth="18075" windowHeight="7095" xr2:uid="{00000000-000D-0000-FFFF-FFFF00000000}"/>
  </bookViews>
  <sheets>
    <sheet name="來臺旅客按居住地" sheetId="1" r:id="rId1"/>
  </sheets>
  <calcPr calcId="191029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39" i="1" s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18" i="1" s="1"/>
  <c r="G20" i="1"/>
  <c r="G21" i="1"/>
  <c r="G22" i="1"/>
  <c r="G23" i="1"/>
  <c r="G25" i="1" s="1"/>
  <c r="G24" i="1"/>
  <c r="G4" i="1"/>
  <c r="D48" i="1"/>
  <c r="D46" i="1"/>
  <c r="D45" i="1"/>
  <c r="D47" i="1"/>
  <c r="D41" i="1"/>
  <c r="D43" i="1" s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39" i="1" s="1"/>
  <c r="D19" i="1"/>
  <c r="D18" i="1" s="1"/>
  <c r="D20" i="1"/>
  <c r="D21" i="1"/>
  <c r="D22" i="1"/>
  <c r="D23" i="1"/>
  <c r="D24" i="1"/>
  <c r="D26" i="1"/>
  <c r="D25" i="1" s="1"/>
  <c r="D17" i="1"/>
  <c r="D16" i="1" s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49" i="1" l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<sst xmlns="http://schemas.openxmlformats.org/spreadsheetml/2006/main" count="113" uniqueCount="62">
  <si>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</si>
  <si>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</si>
  <si>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</si>
  <si>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</si>
  <si>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</si>
  <si>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</si>
  <si>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</si>
  <si>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</si>
  <si>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</si>
  <si>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</si>
  <si>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</si>
  <si>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</si>
  <si>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</si>
  <si>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</si>
  <si>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</si>
  <si>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</si>
  <si>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</si>
  <si>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</si>
  <si>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</si>
  <si>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</si>
  <si>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</si>
  <si>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</si>
  <si>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</si>
  <si>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</si>
  <si>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</si>
  <si>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</si>
  <si>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</si>
  <si>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</si>
  <si>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</si>
  <si>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</si>
  <si>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</si>
  <si>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</si>
  <si>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</si>
  <si>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</si>
  <si>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</si>
  <si>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</si>
  <si>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</si>
  <si>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</si>
  <si>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</si>
  <si>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</si>
  <si>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</si>
  <si>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</si>
  <si>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</si>
  <si>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</si>
  <si>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</si>
  <si>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</si>
  <si>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</si>
  <si>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</si>
  <si>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</si>
  <si>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</si>
  <si>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</si>
  <si>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</si>
  <si>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</si>
  <si>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</si>
  <si>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</si>
  <si>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</si>
  <si>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</si>
  <si>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112年1月來臺旅客人次及成長率－按居住地分
Table 1-2 Visitor Arrivals by Residence,
January,2023</t>
  </si>
  <si>
    <t>112年1月 Jan.., 2023</t>
  </si>
  <si>
    <t>111年1月 Jan.., 2022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</si>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</sst>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9"/>
      <color indexed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/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workbookViewId="0">
      <pane ySplit="3" topLeftCell="A4" activePane="bottomLeft" state="frozen"/>
      <selection pane="bottomLeft" activeCell="R16" sqref="R16"/>
    </sheetView>
  </sheetViews>
  <sheetFormatPr defaultRowHeight="16.5" x14ac:dyDescent="0.25"/>
  <cols>
    <col min="1" max="1" width="3.375" style="1" customWidth="1"/>
    <col min="2" max="2" width="3.875" style="1" customWidth="1"/>
    <col min="3" max="3" width="16.125" style="1" customWidth="1"/>
    <col min="4" max="4" width="8.125" style="1" customWidth="1"/>
    <col min="5" max="5" width="8" style="1" customWidth="1"/>
    <col min="6" max="6" width="9.125" style="1" customWidth="1"/>
    <col min="7" max="7" width="8.25" style="1" customWidth="1"/>
    <col min="8" max="8" width="8" style="1" customWidth="1"/>
    <col min="9" max="9" width="8.5" style="1" customWidth="1"/>
    <col min="10" max="10" width="9.25" style="1" customWidth="1"/>
    <col min="11" max="11" width="7.375" style="1" customWidth="1"/>
    <col min="12" max="12" width="7.75" style="1" customWidth="1"/>
    <col min="13" max="16384" width="9" style="1"/>
  </cols>
  <sheetData>
    <row r="1" spans="1:13" ht="63" customHeight="1" x14ac:dyDescent="0.25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25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25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25">
      <c r="A4" s="19" t="s">
        <v>5</v>
      </c>
      <c r="B4" s="18" t="s">
        <v>6</v>
      </c>
      <c r="C4" s="17"/>
      <c r="D4" s="5">
        <f>E4+F4</f>
        <v>14696</v>
      </c>
      <c r="E4" s="5">
        <v>12175</v>
      </c>
      <c r="F4" s="6">
        <v>2521</v>
      </c>
      <c r="G4" s="5">
        <f>H4+I4</f>
        <v>350</v>
      </c>
      <c r="H4" s="5">
        <v>344</v>
      </c>
      <c r="I4" s="6">
        <v>6</v>
      </c>
      <c r="J4" s="7">
        <f>IF(G4=0,"-",((D4/G4)-1)*100)</f>
        <v>4098.8571428571422</v>
      </c>
      <c r="K4" s="7">
        <f>IF(H4=0,"-",((E4/H4)-1)*100)</f>
        <v>3439.2441860465119</v>
      </c>
      <c r="L4" s="7">
        <f>IF(I4=0,"-",((F4/I4)-1)*100)</f>
        <v>41916.666666666672</v>
      </c>
      <c r="M4" s="8" t="s">
        <v>60</v>
      </c>
    </row>
    <row r="5" spans="1:13" s="8" customFormat="1" ht="15" customHeight="1" x14ac:dyDescent="0.25">
      <c r="A5" s="20"/>
      <c r="B5" s="18" t="s">
        <v>7</v>
      </c>
      <c r="C5" s="17"/>
      <c r="D5" s="5">
        <f t="shared" ref="D5:D48" si="0">E5+F5</f>
        <v>9633</v>
      </c>
      <c r="E5" s="5">
        <v>9336</v>
      </c>
      <c r="F5" s="6">
        <v>297</v>
      </c>
      <c r="G5" s="5">
        <f t="shared" ref="G5:G48" si="1">H5+I5</f>
        <v>1077</v>
      </c>
      <c r="H5" s="5">
        <v>1076</v>
      </c>
      <c r="I5" s="6">
        <v>1</v>
      </c>
      <c r="J5" s="7">
        <f t="shared" ref="J5:L49" si="2">IF(G5=0,"-",((D5/G5)-1)*100)</f>
        <v>794.42896935933152</v>
      </c>
      <c r="K5" s="7">
        <f t="shared" si="2"/>
        <v>767.65799256505579</v>
      </c>
      <c r="L5" s="7">
        <f t="shared" si="2"/>
        <v>29600</v>
      </c>
      <c r="M5" s="8" t="s">
        <v>60</v>
      </c>
    </row>
    <row r="6" spans="1:13" s="8" customFormat="1" ht="15" customHeight="1" x14ac:dyDescent="0.25">
      <c r="A6" s="20"/>
      <c r="B6" s="18" t="s">
        <v>8</v>
      </c>
      <c r="C6" s="17"/>
      <c r="D6" s="5">
        <f t="shared" si="0"/>
        <v>27606</v>
      </c>
      <c r="E6" s="5">
        <v>133</v>
      </c>
      <c r="F6" s="6">
        <v>27473</v>
      </c>
      <c r="G6" s="5">
        <f t="shared" si="1"/>
        <v>825</v>
      </c>
      <c r="H6" s="5">
        <v>21</v>
      </c>
      <c r="I6" s="6">
        <v>804</v>
      </c>
      <c r="J6" s="7">
        <f t="shared" si="2"/>
        <v>3246.181818181818</v>
      </c>
      <c r="K6" s="7">
        <f t="shared" si="2"/>
        <v>533.33333333333326</v>
      </c>
      <c r="L6" s="7">
        <f t="shared" si="2"/>
        <v>3317.039800995025</v>
      </c>
      <c r="M6" s="8" t="s">
        <v>60</v>
      </c>
    </row>
    <row r="7" spans="1:13" s="8" customFormat="1" ht="15" customHeight="1" x14ac:dyDescent="0.25">
      <c r="A7" s="20"/>
      <c r="B7" s="18" t="s">
        <v>9</v>
      </c>
      <c r="C7" s="17"/>
      <c r="D7" s="5">
        <f t="shared" si="0"/>
        <v>36536</v>
      </c>
      <c r="E7" s="5">
        <v>237</v>
      </c>
      <c r="F7" s="6">
        <v>36299</v>
      </c>
      <c r="G7" s="5">
        <f t="shared" si="1"/>
        <v>294</v>
      </c>
      <c r="H7" s="5">
        <v>16</v>
      </c>
      <c r="I7" s="6">
        <v>278</v>
      </c>
      <c r="J7" s="7">
        <f t="shared" si="2"/>
        <v>12327.210884353741</v>
      </c>
      <c r="K7" s="7">
        <f t="shared" si="2"/>
        <v>1381.25</v>
      </c>
      <c r="L7" s="7">
        <f t="shared" si="2"/>
        <v>12957.194244604316</v>
      </c>
      <c r="M7" s="8" t="s">
        <v>60</v>
      </c>
    </row>
    <row r="8" spans="1:13" s="8" customFormat="1" ht="15" customHeight="1" x14ac:dyDescent="0.25">
      <c r="A8" s="20"/>
      <c r="B8" s="18" t="s">
        <v>10</v>
      </c>
      <c r="C8" s="17"/>
      <c r="D8" s="5">
        <f t="shared" si="0"/>
        <v>1652</v>
      </c>
      <c r="E8" s="5">
        <v>3</v>
      </c>
      <c r="F8" s="6">
        <v>1649</v>
      </c>
      <c r="G8" s="5">
        <f t="shared" si="1"/>
        <v>119</v>
      </c>
      <c r="H8" s="5">
        <v>0</v>
      </c>
      <c r="I8" s="6">
        <v>119</v>
      </c>
      <c r="J8" s="7">
        <f t="shared" si="2"/>
        <v>1288.2352941176471</v>
      </c>
      <c r="K8" s="7" t="str">
        <f t="shared" si="2"/>
        <v>-</v>
      </c>
      <c r="L8" s="7">
        <f t="shared" si="2"/>
        <v>1285.7142857142858</v>
      </c>
      <c r="M8" s="8" t="s">
        <v>60</v>
      </c>
    </row>
    <row r="9" spans="1:13" s="8" customFormat="1" ht="15" customHeight="1" x14ac:dyDescent="0.25">
      <c r="A9" s="20"/>
      <c r="B9" s="18" t="s">
        <v>11</v>
      </c>
      <c r="C9" s="17"/>
      <c r="D9" s="5">
        <f t="shared" si="0"/>
        <v>829</v>
      </c>
      <c r="E9" s="5">
        <v>9</v>
      </c>
      <c r="F9" s="6">
        <v>820</v>
      </c>
      <c r="G9" s="5">
        <f t="shared" si="1"/>
        <v>33</v>
      </c>
      <c r="H9" s="5">
        <v>2</v>
      </c>
      <c r="I9" s="6">
        <v>31</v>
      </c>
      <c r="J9" s="7">
        <f t="shared" si="2"/>
        <v>2412.121212121212</v>
      </c>
      <c r="K9" s="7">
        <f t="shared" si="2"/>
        <v>350</v>
      </c>
      <c r="L9" s="7">
        <f t="shared" si="2"/>
        <v>2545.161290322581</v>
      </c>
      <c r="M9" s="8" t="s">
        <v>60</v>
      </c>
    </row>
    <row r="10" spans="1:13" s="8" customFormat="1" ht="15" customHeight="1" x14ac:dyDescent="0.25">
      <c r="A10" s="20"/>
      <c r="B10" s="19" t="s">
        <v>12</v>
      </c>
      <c r="C10" s="9" t="s">
        <v>30</v>
      </c>
      <c r="D10" s="5">
        <f>E10+F10</f>
        <v>20172</v>
      </c>
      <c r="E10" s="5">
        <v>79</v>
      </c>
      <c r="F10" s="6">
        <v>20093</v>
      </c>
      <c r="G10" s="5">
        <f t="shared" si="1"/>
        <v>152</v>
      </c>
      <c r="H10" s="5">
        <v>4</v>
      </c>
      <c r="I10" s="6">
        <v>148</v>
      </c>
      <c r="J10" s="7">
        <f t="shared" si="2"/>
        <v>13171.052631578948</v>
      </c>
      <c r="K10" s="7">
        <f t="shared" si="2"/>
        <v>1875</v>
      </c>
      <c r="L10" s="7">
        <f t="shared" si="2"/>
        <v>13476.351351351352</v>
      </c>
      <c r="M10" s="8" t="s">
        <v>60</v>
      </c>
    </row>
    <row r="11" spans="1:13" s="8" customFormat="1" ht="15" customHeight="1" x14ac:dyDescent="0.25">
      <c r="A11" s="20"/>
      <c r="B11" s="20"/>
      <c r="C11" s="10" t="s">
        <v>31</v>
      </c>
      <c r="D11" s="5">
        <f t="shared" si="0"/>
        <v>17270</v>
      </c>
      <c r="E11" s="5">
        <v>49</v>
      </c>
      <c r="F11" s="6">
        <v>17221</v>
      </c>
      <c r="G11" s="5">
        <f t="shared" si="1"/>
        <v>118</v>
      </c>
      <c r="H11" s="5">
        <v>3</v>
      </c>
      <c r="I11" s="6">
        <v>115</v>
      </c>
      <c r="J11" s="7">
        <f t="shared" si="2"/>
        <v>14535.593220338984</v>
      </c>
      <c r="K11" s="7">
        <f t="shared" si="2"/>
        <v>1533.3333333333333</v>
      </c>
      <c r="L11" s="7">
        <f t="shared" si="2"/>
        <v>14874.78260869565</v>
      </c>
      <c r="M11" s="8" t="s">
        <v>60</v>
      </c>
    </row>
    <row r="12" spans="1:13" s="8" customFormat="1" ht="15" customHeight="1" x14ac:dyDescent="0.25">
      <c r="A12" s="20"/>
      <c r="B12" s="20"/>
      <c r="C12" s="10" t="s">
        <v>32</v>
      </c>
      <c r="D12" s="5">
        <f t="shared" si="0"/>
        <v>11401</v>
      </c>
      <c r="E12" s="5">
        <v>37</v>
      </c>
      <c r="F12" s="6">
        <v>11364</v>
      </c>
      <c r="G12" s="5">
        <f t="shared" si="1"/>
        <v>729</v>
      </c>
      <c r="H12" s="5">
        <v>4</v>
      </c>
      <c r="I12" s="6">
        <v>725</v>
      </c>
      <c r="J12" s="7">
        <f t="shared" si="2"/>
        <v>1463.9231824417011</v>
      </c>
      <c r="K12" s="7">
        <f t="shared" si="2"/>
        <v>825</v>
      </c>
      <c r="L12" s="7">
        <f t="shared" si="2"/>
        <v>1467.4482758620688</v>
      </c>
      <c r="M12" s="8" t="s">
        <v>60</v>
      </c>
    </row>
    <row r="13" spans="1:13" s="8" customFormat="1" ht="15" customHeight="1" x14ac:dyDescent="0.25">
      <c r="A13" s="20"/>
      <c r="B13" s="20"/>
      <c r="C13" s="10" t="s">
        <v>33</v>
      </c>
      <c r="D13" s="5">
        <f t="shared" si="0"/>
        <v>18669</v>
      </c>
      <c r="E13" s="5">
        <v>86</v>
      </c>
      <c r="F13" s="6">
        <v>18583</v>
      </c>
      <c r="G13" s="5">
        <f t="shared" si="1"/>
        <v>240</v>
      </c>
      <c r="H13" s="5">
        <v>17</v>
      </c>
      <c r="I13" s="6">
        <v>223</v>
      </c>
      <c r="J13" s="7">
        <f t="shared" si="2"/>
        <v>7678.7499999999991</v>
      </c>
      <c r="K13" s="7">
        <f t="shared" si="2"/>
        <v>405.88235294117646</v>
      </c>
      <c r="L13" s="7">
        <f t="shared" si="2"/>
        <v>8233.1838565022426</v>
      </c>
      <c r="M13" s="8" t="s">
        <v>60</v>
      </c>
    </row>
    <row r="14" spans="1:13" s="8" customFormat="1" ht="15" customHeight="1" x14ac:dyDescent="0.25">
      <c r="A14" s="20"/>
      <c r="B14" s="20"/>
      <c r="C14" s="10" t="s">
        <v>34</v>
      </c>
      <c r="D14" s="5">
        <f t="shared" si="0"/>
        <v>16202</v>
      </c>
      <c r="E14" s="5">
        <v>32</v>
      </c>
      <c r="F14" s="6">
        <v>16170</v>
      </c>
      <c r="G14" s="5">
        <f t="shared" si="1"/>
        <v>247</v>
      </c>
      <c r="H14" s="5">
        <v>5</v>
      </c>
      <c r="I14" s="6">
        <v>242</v>
      </c>
      <c r="J14" s="7">
        <f t="shared" si="2"/>
        <v>6459.5141700404856</v>
      </c>
      <c r="K14" s="7">
        <f t="shared" si="2"/>
        <v>540</v>
      </c>
      <c r="L14" s="7">
        <f t="shared" si="2"/>
        <v>6581.8181818181811</v>
      </c>
      <c r="M14" s="8" t="s">
        <v>60</v>
      </c>
    </row>
    <row r="15" spans="1:13" s="8" customFormat="1" ht="15" customHeight="1" x14ac:dyDescent="0.25">
      <c r="A15" s="20"/>
      <c r="B15" s="20"/>
      <c r="C15" s="10" t="s">
        <v>35</v>
      </c>
      <c r="D15" s="5">
        <f t="shared" si="0"/>
        <v>19026</v>
      </c>
      <c r="E15" s="5">
        <v>185</v>
      </c>
      <c r="F15" s="6">
        <v>18841</v>
      </c>
      <c r="G15" s="5">
        <f t="shared" si="1"/>
        <v>154</v>
      </c>
      <c r="H15" s="5">
        <v>14</v>
      </c>
      <c r="I15" s="6">
        <v>140</v>
      </c>
      <c r="J15" s="7">
        <f t="shared" si="2"/>
        <v>12254.545454545454</v>
      </c>
      <c r="K15" s="7">
        <f t="shared" si="2"/>
        <v>1221.4285714285713</v>
      </c>
      <c r="L15" s="7">
        <f t="shared" si="2"/>
        <v>13357.857142857141</v>
      </c>
      <c r="M15" s="8" t="s">
        <v>60</v>
      </c>
    </row>
    <row r="16" spans="1:13" s="8" customFormat="1" ht="15" customHeight="1" x14ac:dyDescent="0.25">
      <c r="A16" s="20"/>
      <c r="B16" s="20"/>
      <c r="C16" s="10" t="s">
        <v>36</v>
      </c>
      <c r="D16" s="5">
        <f t="shared" ref="D16:I16" si="3">D17-D10-D11-D12-D13-D14-D15</f>
        <v>1318</v>
      </c>
      <c r="E16" s="5">
        <f t="shared" si="3"/>
        <v>15</v>
      </c>
      <c r="F16" s="5">
        <f t="shared" si="3"/>
        <v>1303</v>
      </c>
      <c r="G16" s="5">
        <f t="shared" si="3"/>
        <v>38</v>
      </c>
      <c r="H16" s="5">
        <f t="shared" si="3"/>
        <v>1</v>
      </c>
      <c r="I16" s="5">
        <f t="shared" si="3"/>
        <v>37</v>
      </c>
      <c r="J16" s="7">
        <f t="shared" si="2"/>
        <v>3368.4210526315787</v>
      </c>
      <c r="K16" s="7">
        <f t="shared" si="2"/>
        <v>1400</v>
      </c>
      <c r="L16" s="7">
        <f t="shared" si="2"/>
        <v>3421.6216216216217</v>
      </c>
      <c r="M16" s="8" t="s">
        <v>60</v>
      </c>
    </row>
    <row r="17" spans="1:13" s="8" customFormat="1" ht="15" customHeight="1" x14ac:dyDescent="0.25">
      <c r="A17" s="20"/>
      <c r="B17" s="21"/>
      <c r="C17" s="10" t="s">
        <v>13</v>
      </c>
      <c r="D17" s="5">
        <f t="shared" si="0"/>
        <v>104058</v>
      </c>
      <c r="E17" s="5">
        <v>483</v>
      </c>
      <c r="F17" s="6">
        <v>103575</v>
      </c>
      <c r="G17" s="5">
        <f t="shared" si="1"/>
        <v>1678</v>
      </c>
      <c r="H17" s="5">
        <v>48</v>
      </c>
      <c r="I17" s="6">
        <v>1630</v>
      </c>
      <c r="J17" s="7">
        <f t="shared" si="2"/>
        <v>6101.3110846245536</v>
      </c>
      <c r="K17" s="7">
        <f t="shared" si="2"/>
        <v>906.25</v>
      </c>
      <c r="L17" s="7">
        <f t="shared" si="2"/>
        <v>6254.2944785276068</v>
      </c>
      <c r="M17" s="8" t="s">
        <v>60</v>
      </c>
    </row>
    <row r="18" spans="1:13" s="8" customFormat="1" ht="15" customHeight="1" x14ac:dyDescent="0.25">
      <c r="A18" s="20"/>
      <c r="B18" s="18" t="s">
        <v>14</v>
      </c>
      <c r="C18" s="17"/>
      <c r="D18" s="5">
        <f t="shared" ref="D18:I18" si="4">D19-D4-D5-D6-D7-D8-D9-D17</f>
        <v>1040</v>
      </c>
      <c r="E18" s="5">
        <f t="shared" si="4"/>
        <v>4</v>
      </c>
      <c r="F18" s="5">
        <f t="shared" si="4"/>
        <v>1036</v>
      </c>
      <c r="G18" s="5">
        <f t="shared" si="4"/>
        <v>23</v>
      </c>
      <c r="H18" s="5">
        <f t="shared" si="4"/>
        <v>0</v>
      </c>
      <c r="I18" s="5">
        <f t="shared" si="4"/>
        <v>23</v>
      </c>
      <c r="J18" s="7">
        <f t="shared" si="2"/>
        <v>4421.739130434783</v>
      </c>
      <c r="K18" s="7" t="str">
        <f t="shared" si="2"/>
        <v>-</v>
      </c>
      <c r="L18" s="7">
        <f t="shared" si="2"/>
        <v>4404.347826086956</v>
      </c>
      <c r="M18" s="8" t="s">
        <v>60</v>
      </c>
    </row>
    <row r="19" spans="1:13" s="8" customFormat="1" ht="15" customHeight="1" x14ac:dyDescent="0.25">
      <c r="A19" s="21"/>
      <c r="B19" s="18" t="s">
        <v>15</v>
      </c>
      <c r="C19" s="17"/>
      <c r="D19" s="5">
        <f t="shared" si="0"/>
        <v>196050</v>
      </c>
      <c r="E19" s="5">
        <v>22380</v>
      </c>
      <c r="F19" s="6">
        <v>173670</v>
      </c>
      <c r="G19" s="5">
        <f t="shared" si="1"/>
        <v>4399</v>
      </c>
      <c r="H19" s="5">
        <v>1507</v>
      </c>
      <c r="I19" s="6">
        <v>2892</v>
      </c>
      <c r="J19" s="7">
        <f t="shared" si="2"/>
        <v>4356.6947033416691</v>
      </c>
      <c r="K19" s="7">
        <f t="shared" si="2"/>
        <v>1385.0696748506969</v>
      </c>
      <c r="L19" s="7">
        <f t="shared" si="2"/>
        <v>5905.1867219917012</v>
      </c>
      <c r="M19" s="8" t="s">
        <v>60</v>
      </c>
    </row>
    <row r="20" spans="1:13" s="8" customFormat="1" ht="15" customHeight="1" x14ac:dyDescent="0.25">
      <c r="A20" s="19" t="s">
        <v>16</v>
      </c>
      <c r="B20" s="18" t="s">
        <v>37</v>
      </c>
      <c r="C20" s="17"/>
      <c r="D20" s="5">
        <f t="shared" si="0"/>
        <v>5021</v>
      </c>
      <c r="E20" s="5">
        <v>92</v>
      </c>
      <c r="F20" s="6">
        <v>4929</v>
      </c>
      <c r="G20" s="5">
        <f t="shared" si="1"/>
        <v>144</v>
      </c>
      <c r="H20" s="5">
        <v>18</v>
      </c>
      <c r="I20" s="6">
        <v>126</v>
      </c>
      <c r="J20" s="7">
        <f t="shared" si="2"/>
        <v>3386.8055555555557</v>
      </c>
      <c r="K20" s="7">
        <f t="shared" si="2"/>
        <v>411.11111111111109</v>
      </c>
      <c r="L20" s="7">
        <f t="shared" si="2"/>
        <v>3811.9047619047619</v>
      </c>
      <c r="M20" s="8" t="s">
        <v>60</v>
      </c>
    </row>
    <row r="21" spans="1:13" s="8" customFormat="1" ht="15" customHeight="1" x14ac:dyDescent="0.25">
      <c r="A21" s="20"/>
      <c r="B21" s="18" t="s">
        <v>38</v>
      </c>
      <c r="C21" s="17"/>
      <c r="D21" s="5">
        <f t="shared" si="0"/>
        <v>26720</v>
      </c>
      <c r="E21" s="5">
        <v>579</v>
      </c>
      <c r="F21" s="6">
        <v>26141</v>
      </c>
      <c r="G21" s="5">
        <f t="shared" si="1"/>
        <v>1019</v>
      </c>
      <c r="H21" s="5">
        <v>209</v>
      </c>
      <c r="I21" s="6">
        <v>810</v>
      </c>
      <c r="J21" s="7">
        <f t="shared" si="2"/>
        <v>2522.1786064769381</v>
      </c>
      <c r="K21" s="7">
        <f t="shared" si="2"/>
        <v>177.03349282296651</v>
      </c>
      <c r="L21" s="7">
        <f t="shared" si="2"/>
        <v>3127.2839506172836</v>
      </c>
      <c r="M21" s="8" t="s">
        <v>60</v>
      </c>
    </row>
    <row r="22" spans="1:13" s="8" customFormat="1" ht="15" customHeight="1" x14ac:dyDescent="0.25">
      <c r="A22" s="20"/>
      <c r="B22" s="18" t="s">
        <v>39</v>
      </c>
      <c r="C22" s="17"/>
      <c r="D22" s="5">
        <f t="shared" si="0"/>
        <v>169</v>
      </c>
      <c r="E22" s="5">
        <v>6</v>
      </c>
      <c r="F22" s="6">
        <v>163</v>
      </c>
      <c r="G22" s="5">
        <f t="shared" si="1"/>
        <v>21</v>
      </c>
      <c r="H22" s="5">
        <v>1</v>
      </c>
      <c r="I22" s="6">
        <v>20</v>
      </c>
      <c r="J22" s="7">
        <f t="shared" si="2"/>
        <v>704.7619047619047</v>
      </c>
      <c r="K22" s="7">
        <f t="shared" si="2"/>
        <v>500</v>
      </c>
      <c r="L22" s="7">
        <f t="shared" si="2"/>
        <v>715</v>
      </c>
      <c r="M22" s="8" t="s">
        <v>60</v>
      </c>
    </row>
    <row r="23" spans="1:13" s="8" customFormat="1" ht="15" customHeight="1" x14ac:dyDescent="0.25">
      <c r="A23" s="20"/>
      <c r="B23" s="18" t="s">
        <v>40</v>
      </c>
      <c r="C23" s="17"/>
      <c r="D23" s="5">
        <f t="shared" si="0"/>
        <v>168</v>
      </c>
      <c r="E23" s="5">
        <v>17</v>
      </c>
      <c r="F23" s="6">
        <v>151</v>
      </c>
      <c r="G23" s="5">
        <f t="shared" si="1"/>
        <v>28</v>
      </c>
      <c r="H23" s="5">
        <v>1</v>
      </c>
      <c r="I23" s="6">
        <v>27</v>
      </c>
      <c r="J23" s="7">
        <f t="shared" si="2"/>
        <v>500</v>
      </c>
      <c r="K23" s="7">
        <f t="shared" si="2"/>
        <v>1600</v>
      </c>
      <c r="L23" s="7">
        <f t="shared" si="2"/>
        <v>459.25925925925924</v>
      </c>
      <c r="M23" s="8" t="s">
        <v>60</v>
      </c>
    </row>
    <row r="24" spans="1:13" s="8" customFormat="1" ht="15" customHeight="1" x14ac:dyDescent="0.25">
      <c r="A24" s="20"/>
      <c r="B24" s="18" t="s">
        <v>41</v>
      </c>
      <c r="C24" s="17"/>
      <c r="D24" s="5">
        <f t="shared" si="0"/>
        <v>91</v>
      </c>
      <c r="E24" s="5">
        <v>9</v>
      </c>
      <c r="F24" s="6">
        <v>82</v>
      </c>
      <c r="G24" s="5">
        <f t="shared" si="1"/>
        <v>1</v>
      </c>
      <c r="H24" s="5">
        <v>0</v>
      </c>
      <c r="I24" s="6">
        <v>1</v>
      </c>
      <c r="J24" s="7">
        <f t="shared" si="2"/>
        <v>9000</v>
      </c>
      <c r="K24" s="7" t="str">
        <f t="shared" si="2"/>
        <v>-</v>
      </c>
      <c r="L24" s="7">
        <f t="shared" si="2"/>
        <v>8100</v>
      </c>
      <c r="M24" s="8" t="s">
        <v>60</v>
      </c>
    </row>
    <row r="25" spans="1:13" s="8" customFormat="1" ht="15" customHeight="1" x14ac:dyDescent="0.25">
      <c r="A25" s="20"/>
      <c r="B25" s="18" t="s">
        <v>17</v>
      </c>
      <c r="C25" s="17"/>
      <c r="D25" s="5">
        <f t="shared" ref="D25:I25" si="5">D26-D20-D21-D22-D23-D24</f>
        <v>741</v>
      </c>
      <c r="E25" s="5">
        <f t="shared" si="5"/>
        <v>26</v>
      </c>
      <c r="F25" s="5">
        <f t="shared" si="5"/>
        <v>715</v>
      </c>
      <c r="G25" s="5">
        <f t="shared" si="5"/>
        <v>92</v>
      </c>
      <c r="H25" s="5">
        <f t="shared" si="5"/>
        <v>3</v>
      </c>
      <c r="I25" s="5">
        <f t="shared" si="5"/>
        <v>89</v>
      </c>
      <c r="J25" s="7">
        <f t="shared" si="2"/>
        <v>705.43478260869574</v>
      </c>
      <c r="K25" s="7">
        <f t="shared" si="2"/>
        <v>766.66666666666663</v>
      </c>
      <c r="L25" s="7">
        <f t="shared" si="2"/>
        <v>703.37078651685397</v>
      </c>
      <c r="M25" s="8" t="s">
        <v>60</v>
      </c>
    </row>
    <row r="26" spans="1:13" s="8" customFormat="1" ht="15" customHeight="1" x14ac:dyDescent="0.25">
      <c r="A26" s="21"/>
      <c r="B26" s="18" t="s">
        <v>18</v>
      </c>
      <c r="C26" s="17"/>
      <c r="D26" s="5">
        <f t="shared" si="0"/>
        <v>32910</v>
      </c>
      <c r="E26" s="5">
        <v>729</v>
      </c>
      <c r="F26" s="6">
        <v>32181</v>
      </c>
      <c r="G26" s="5">
        <f t="shared" si="1"/>
        <v>1305</v>
      </c>
      <c r="H26" s="5">
        <v>232</v>
      </c>
      <c r="I26" s="6">
        <v>1073</v>
      </c>
      <c r="J26" s="7">
        <f t="shared" si="2"/>
        <v>2421.8390804597698</v>
      </c>
      <c r="K26" s="7">
        <f t="shared" si="2"/>
        <v>214.22413793103448</v>
      </c>
      <c r="L26" s="7">
        <f t="shared" si="2"/>
        <v>2899.161230195713</v>
      </c>
      <c r="M26" s="8" t="s">
        <v>60</v>
      </c>
    </row>
    <row r="27" spans="1:13" s="8" customFormat="1" ht="15" customHeight="1" x14ac:dyDescent="0.25">
      <c r="A27" s="19" t="s">
        <v>19</v>
      </c>
      <c r="B27" s="18" t="s">
        <v>42</v>
      </c>
      <c r="C27" s="17"/>
      <c r="D27" s="5">
        <f t="shared" si="0"/>
        <v>355</v>
      </c>
      <c r="E27" s="5">
        <v>6</v>
      </c>
      <c r="F27" s="6">
        <v>349</v>
      </c>
      <c r="G27" s="5">
        <f t="shared" si="1"/>
        <v>59</v>
      </c>
      <c r="H27" s="5">
        <v>1</v>
      </c>
      <c r="I27" s="6">
        <v>58</v>
      </c>
      <c r="J27" s="7">
        <f t="shared" si="2"/>
        <v>501.69491525423729</v>
      </c>
      <c r="K27" s="7">
        <f t="shared" si="2"/>
        <v>500</v>
      </c>
      <c r="L27" s="7">
        <f t="shared" si="2"/>
        <v>501.72413793103453</v>
      </c>
      <c r="M27" s="8" t="s">
        <v>60</v>
      </c>
    </row>
    <row r="28" spans="1:13" s="8" customFormat="1" ht="15" customHeight="1" x14ac:dyDescent="0.25">
      <c r="A28" s="20"/>
      <c r="B28" s="18" t="s">
        <v>43</v>
      </c>
      <c r="C28" s="17"/>
      <c r="D28" s="5">
        <f t="shared" si="0"/>
        <v>2593</v>
      </c>
      <c r="E28" s="5">
        <v>16</v>
      </c>
      <c r="F28" s="6">
        <v>2577</v>
      </c>
      <c r="G28" s="5">
        <f t="shared" si="1"/>
        <v>169</v>
      </c>
      <c r="H28" s="5">
        <v>5</v>
      </c>
      <c r="I28" s="6">
        <v>164</v>
      </c>
      <c r="J28" s="7">
        <f t="shared" si="2"/>
        <v>1434.3195266272189</v>
      </c>
      <c r="K28" s="7">
        <f t="shared" si="2"/>
        <v>220.00000000000003</v>
      </c>
      <c r="L28" s="7">
        <f t="shared" si="2"/>
        <v>1471.3414634146341</v>
      </c>
      <c r="M28" s="8" t="s">
        <v>60</v>
      </c>
    </row>
    <row r="29" spans="1:13" s="8" customFormat="1" ht="15" customHeight="1" x14ac:dyDescent="0.25">
      <c r="A29" s="20"/>
      <c r="B29" s="18" t="s">
        <v>44</v>
      </c>
      <c r="C29" s="17"/>
      <c r="D29" s="5">
        <f t="shared" si="0"/>
        <v>3163</v>
      </c>
      <c r="E29" s="5">
        <v>20</v>
      </c>
      <c r="F29" s="6">
        <v>3143</v>
      </c>
      <c r="G29" s="5">
        <f t="shared" si="1"/>
        <v>202</v>
      </c>
      <c r="H29" s="5">
        <v>15</v>
      </c>
      <c r="I29" s="6">
        <v>187</v>
      </c>
      <c r="J29" s="7">
        <f t="shared" si="2"/>
        <v>1465.8415841584158</v>
      </c>
      <c r="K29" s="7">
        <f t="shared" si="2"/>
        <v>33.333333333333329</v>
      </c>
      <c r="L29" s="7">
        <f t="shared" si="2"/>
        <v>1580.7486631016043</v>
      </c>
      <c r="M29" s="8" t="s">
        <v>60</v>
      </c>
    </row>
    <row r="30" spans="1:13" s="8" customFormat="1" ht="15" customHeight="1" x14ac:dyDescent="0.25">
      <c r="A30" s="20"/>
      <c r="B30" s="18" t="s">
        <v>45</v>
      </c>
      <c r="C30" s="17"/>
      <c r="D30" s="5">
        <f t="shared" si="0"/>
        <v>736</v>
      </c>
      <c r="E30" s="5">
        <v>5</v>
      </c>
      <c r="F30" s="6">
        <v>731</v>
      </c>
      <c r="G30" s="5">
        <f t="shared" si="1"/>
        <v>52</v>
      </c>
      <c r="H30" s="5">
        <v>1</v>
      </c>
      <c r="I30" s="6">
        <v>51</v>
      </c>
      <c r="J30" s="7">
        <f t="shared" si="2"/>
        <v>1315.3846153846152</v>
      </c>
      <c r="K30" s="7">
        <f t="shared" si="2"/>
        <v>400</v>
      </c>
      <c r="L30" s="7">
        <f t="shared" si="2"/>
        <v>1333.3333333333335</v>
      </c>
      <c r="M30" s="8" t="s">
        <v>60</v>
      </c>
    </row>
    <row r="31" spans="1:13" s="8" customFormat="1" ht="15" customHeight="1" x14ac:dyDescent="0.25">
      <c r="A31" s="20"/>
      <c r="B31" s="18" t="s">
        <v>46</v>
      </c>
      <c r="C31" s="17"/>
      <c r="D31" s="5">
        <f t="shared" si="0"/>
        <v>1299</v>
      </c>
      <c r="E31" s="5">
        <v>6</v>
      </c>
      <c r="F31" s="6">
        <v>1293</v>
      </c>
      <c r="G31" s="5">
        <f t="shared" si="1"/>
        <v>152</v>
      </c>
      <c r="H31" s="5">
        <v>4</v>
      </c>
      <c r="I31" s="6">
        <v>148</v>
      </c>
      <c r="J31" s="7">
        <f t="shared" si="2"/>
        <v>754.60526315789468</v>
      </c>
      <c r="K31" s="7">
        <f t="shared" si="2"/>
        <v>50</v>
      </c>
      <c r="L31" s="7">
        <f t="shared" si="2"/>
        <v>773.64864864864865</v>
      </c>
      <c r="M31" s="8" t="s">
        <v>60</v>
      </c>
    </row>
    <row r="32" spans="1:13" s="8" customFormat="1" ht="15" customHeight="1" x14ac:dyDescent="0.25">
      <c r="A32" s="20"/>
      <c r="B32" s="18" t="s">
        <v>47</v>
      </c>
      <c r="C32" s="17"/>
      <c r="D32" s="5">
        <f t="shared" si="0"/>
        <v>454</v>
      </c>
      <c r="E32" s="5">
        <v>7</v>
      </c>
      <c r="F32" s="6">
        <v>447</v>
      </c>
      <c r="G32" s="5">
        <f t="shared" si="1"/>
        <v>38</v>
      </c>
      <c r="H32" s="5">
        <v>4</v>
      </c>
      <c r="I32" s="6">
        <v>34</v>
      </c>
      <c r="J32" s="7">
        <f t="shared" si="2"/>
        <v>1094.7368421052631</v>
      </c>
      <c r="K32" s="7">
        <f t="shared" si="2"/>
        <v>75</v>
      </c>
      <c r="L32" s="7">
        <f t="shared" si="2"/>
        <v>1214.7058823529412</v>
      </c>
      <c r="M32" s="8" t="s">
        <v>60</v>
      </c>
    </row>
    <row r="33" spans="1:13" s="8" customFormat="1" ht="15" customHeight="1" x14ac:dyDescent="0.25">
      <c r="A33" s="20"/>
      <c r="B33" s="18" t="s">
        <v>48</v>
      </c>
      <c r="C33" s="17"/>
      <c r="D33" s="5">
        <f t="shared" si="0"/>
        <v>568</v>
      </c>
      <c r="E33" s="5">
        <v>3</v>
      </c>
      <c r="F33" s="6">
        <v>565</v>
      </c>
      <c r="G33" s="5">
        <f t="shared" si="1"/>
        <v>76</v>
      </c>
      <c r="H33" s="5">
        <v>1</v>
      </c>
      <c r="I33" s="6">
        <v>75</v>
      </c>
      <c r="J33" s="7">
        <f t="shared" si="2"/>
        <v>647.36842105263156</v>
      </c>
      <c r="K33" s="7">
        <f t="shared" si="2"/>
        <v>200</v>
      </c>
      <c r="L33" s="7">
        <f t="shared" si="2"/>
        <v>653.33333333333337</v>
      </c>
      <c r="M33" s="8" t="s">
        <v>60</v>
      </c>
    </row>
    <row r="34" spans="1:13" s="8" customFormat="1" ht="15" customHeight="1" x14ac:dyDescent="0.25">
      <c r="A34" s="20"/>
      <c r="B34" s="18" t="s">
        <v>49</v>
      </c>
      <c r="C34" s="17"/>
      <c r="D34" s="5">
        <f t="shared" si="0"/>
        <v>3618</v>
      </c>
      <c r="E34" s="5">
        <v>35</v>
      </c>
      <c r="F34" s="6">
        <v>3583</v>
      </c>
      <c r="G34" s="5">
        <f t="shared" si="1"/>
        <v>354</v>
      </c>
      <c r="H34" s="5">
        <v>7</v>
      </c>
      <c r="I34" s="6">
        <v>347</v>
      </c>
      <c r="J34" s="7">
        <f t="shared" si="2"/>
        <v>922.03389830508479</v>
      </c>
      <c r="K34" s="7">
        <f t="shared" si="2"/>
        <v>400</v>
      </c>
      <c r="L34" s="7">
        <f t="shared" si="2"/>
        <v>932.56484149855896</v>
      </c>
      <c r="M34" s="8" t="s">
        <v>60</v>
      </c>
    </row>
    <row r="35" spans="1:13" s="8" customFormat="1" ht="15" customHeight="1" x14ac:dyDescent="0.25">
      <c r="A35" s="20"/>
      <c r="B35" s="18" t="s">
        <v>50</v>
      </c>
      <c r="C35" s="17"/>
      <c r="D35" s="5">
        <f t="shared" si="0"/>
        <v>501</v>
      </c>
      <c r="E35" s="5">
        <v>6</v>
      </c>
      <c r="F35" s="6">
        <v>495</v>
      </c>
      <c r="G35" s="5">
        <f t="shared" si="1"/>
        <v>21</v>
      </c>
      <c r="H35" s="5">
        <v>0</v>
      </c>
      <c r="I35" s="6">
        <v>21</v>
      </c>
      <c r="J35" s="7">
        <f t="shared" si="2"/>
        <v>2285.7142857142858</v>
      </c>
      <c r="K35" s="7" t="str">
        <f t="shared" si="2"/>
        <v>-</v>
      </c>
      <c r="L35" s="7">
        <f t="shared" si="2"/>
        <v>2257.1428571428573</v>
      </c>
      <c r="M35" s="8" t="s">
        <v>60</v>
      </c>
    </row>
    <row r="36" spans="1:13" s="8" customFormat="1" ht="15" customHeight="1" x14ac:dyDescent="0.25">
      <c r="A36" s="20"/>
      <c r="B36" s="18" t="s">
        <v>51</v>
      </c>
      <c r="C36" s="17"/>
      <c r="D36" s="5">
        <f t="shared" si="0"/>
        <v>100</v>
      </c>
      <c r="E36" s="5">
        <v>1</v>
      </c>
      <c r="F36" s="6">
        <v>99</v>
      </c>
      <c r="G36" s="5">
        <f t="shared" si="1"/>
        <v>5</v>
      </c>
      <c r="H36" s="5">
        <v>0</v>
      </c>
      <c r="I36" s="6">
        <v>5</v>
      </c>
      <c r="J36" s="7">
        <f t="shared" si="2"/>
        <v>1900</v>
      </c>
      <c r="K36" s="7" t="str">
        <f t="shared" si="2"/>
        <v>-</v>
      </c>
      <c r="L36" s="7">
        <f t="shared" si="2"/>
        <v>1880</v>
      </c>
      <c r="M36" s="8" t="s">
        <v>60</v>
      </c>
    </row>
    <row r="37" spans="1:13" s="8" customFormat="1" ht="15" customHeight="1" x14ac:dyDescent="0.25">
      <c r="A37" s="20"/>
      <c r="B37" s="18" t="s">
        <v>52</v>
      </c>
      <c r="C37" s="17"/>
      <c r="D37" s="5">
        <f t="shared" si="0"/>
        <v>409</v>
      </c>
      <c r="E37" s="5">
        <v>2</v>
      </c>
      <c r="F37" s="6">
        <v>407</v>
      </c>
      <c r="G37" s="5">
        <f t="shared" si="1"/>
        <v>44</v>
      </c>
      <c r="H37" s="5">
        <v>2</v>
      </c>
      <c r="I37" s="6">
        <v>42</v>
      </c>
      <c r="J37" s="7">
        <f t="shared" si="2"/>
        <v>829.5454545454545</v>
      </c>
      <c r="K37" s="7">
        <f t="shared" si="2"/>
        <v>0</v>
      </c>
      <c r="L37" s="7">
        <f t="shared" si="2"/>
        <v>869.04761904761904</v>
      </c>
      <c r="M37" s="8" t="s">
        <v>60</v>
      </c>
    </row>
    <row r="38" spans="1:13" s="8" customFormat="1" ht="15" customHeight="1" x14ac:dyDescent="0.25">
      <c r="A38" s="20"/>
      <c r="B38" s="18" t="s">
        <v>53</v>
      </c>
      <c r="C38" s="17"/>
      <c r="D38" s="5">
        <f t="shared" si="0"/>
        <v>380</v>
      </c>
      <c r="E38" s="5">
        <v>1</v>
      </c>
      <c r="F38" s="6">
        <v>379</v>
      </c>
      <c r="G38" s="5">
        <f t="shared" si="1"/>
        <v>28</v>
      </c>
      <c r="H38" s="5">
        <v>0</v>
      </c>
      <c r="I38" s="6">
        <v>28</v>
      </c>
      <c r="J38" s="7">
        <f t="shared" si="2"/>
        <v>1257.1428571428571</v>
      </c>
      <c r="K38" s="7" t="str">
        <f t="shared" si="2"/>
        <v>-</v>
      </c>
      <c r="L38" s="7">
        <f t="shared" si="2"/>
        <v>1253.5714285714287</v>
      </c>
      <c r="M38" s="8" t="s">
        <v>60</v>
      </c>
    </row>
    <row r="39" spans="1:13" s="8" customFormat="1" ht="15" customHeight="1" x14ac:dyDescent="0.25">
      <c r="A39" s="20"/>
      <c r="B39" s="18" t="s">
        <v>20</v>
      </c>
      <c r="C39" s="17"/>
      <c r="D39" s="5">
        <f t="shared" ref="D39:I39" si="6">D40-D27-D28-D29-D30-D31-D32-D33-D34-D35-D36-D37-D38</f>
        <v>2885</v>
      </c>
      <c r="E39" s="5">
        <f t="shared" si="6"/>
        <v>6</v>
      </c>
      <c r="F39" s="5">
        <f t="shared" si="6"/>
        <v>2879</v>
      </c>
      <c r="G39" s="5">
        <f t="shared" si="6"/>
        <v>401</v>
      </c>
      <c r="H39" s="5">
        <f t="shared" si="6"/>
        <v>7</v>
      </c>
      <c r="I39" s="5">
        <f t="shared" si="6"/>
        <v>394</v>
      </c>
      <c r="J39" s="7">
        <f t="shared" si="2"/>
        <v>619.45137157107229</v>
      </c>
      <c r="K39" s="7">
        <f t="shared" si="2"/>
        <v>-14.28571428571429</v>
      </c>
      <c r="L39" s="7">
        <f t="shared" si="2"/>
        <v>630.71065989847716</v>
      </c>
      <c r="M39" s="8" t="s">
        <v>60</v>
      </c>
    </row>
    <row r="40" spans="1:13" s="8" customFormat="1" ht="15" customHeight="1" x14ac:dyDescent="0.25">
      <c r="A40" s="21"/>
      <c r="B40" s="18" t="s">
        <v>21</v>
      </c>
      <c r="C40" s="17"/>
      <c r="D40" s="5">
        <f t="shared" si="0"/>
        <v>17061</v>
      </c>
      <c r="E40" s="5">
        <v>114</v>
      </c>
      <c r="F40" s="6">
        <v>16947</v>
      </c>
      <c r="G40" s="5">
        <f t="shared" si="1"/>
        <v>1601</v>
      </c>
      <c r="H40" s="5">
        <v>47</v>
      </c>
      <c r="I40" s="6">
        <v>1554</v>
      </c>
      <c r="J40" s="7">
        <f t="shared" si="2"/>
        <v>965.64647095565272</v>
      </c>
      <c r="K40" s="7">
        <f t="shared" si="2"/>
        <v>142.55319148936172</v>
      </c>
      <c r="L40" s="7">
        <f t="shared" si="2"/>
        <v>990.54054054054052</v>
      </c>
      <c r="M40" s="8" t="s">
        <v>60</v>
      </c>
    </row>
    <row r="41" spans="1:13" s="8" customFormat="1" ht="15" customHeight="1" x14ac:dyDescent="0.25">
      <c r="A41" s="19" t="s">
        <v>22</v>
      </c>
      <c r="B41" s="18" t="s">
        <v>54</v>
      </c>
      <c r="C41" s="17"/>
      <c r="D41" s="5">
        <f t="shared" si="0"/>
        <v>6289</v>
      </c>
      <c r="E41" s="5">
        <v>114</v>
      </c>
      <c r="F41" s="6">
        <v>6175</v>
      </c>
      <c r="G41" s="5">
        <f t="shared" si="1"/>
        <v>83</v>
      </c>
      <c r="H41" s="5">
        <v>21</v>
      </c>
      <c r="I41" s="6">
        <v>62</v>
      </c>
      <c r="J41" s="7">
        <f t="shared" si="2"/>
        <v>7477.1084337349394</v>
      </c>
      <c r="K41" s="7">
        <f t="shared" si="2"/>
        <v>442.85714285714289</v>
      </c>
      <c r="L41" s="7">
        <f t="shared" si="2"/>
        <v>9859.677419354839</v>
      </c>
      <c r="M41" s="8" t="s">
        <v>60</v>
      </c>
    </row>
    <row r="42" spans="1:13" s="8" customFormat="1" ht="15" customHeight="1" x14ac:dyDescent="0.25">
      <c r="A42" s="20"/>
      <c r="B42" s="18" t="s">
        <v>55</v>
      </c>
      <c r="C42" s="17"/>
      <c r="D42" s="5">
        <f t="shared" si="0"/>
        <v>1115</v>
      </c>
      <c r="E42" s="5">
        <v>17</v>
      </c>
      <c r="F42" s="6">
        <v>1098</v>
      </c>
      <c r="G42" s="5">
        <f t="shared" si="1"/>
        <v>27</v>
      </c>
      <c r="H42" s="5">
        <v>11</v>
      </c>
      <c r="I42" s="6">
        <v>16</v>
      </c>
      <c r="J42" s="7">
        <f t="shared" si="2"/>
        <v>4029.6296296296296</v>
      </c>
      <c r="K42" s="7">
        <f t="shared" si="2"/>
        <v>54.54545454545454</v>
      </c>
      <c r="L42" s="7">
        <f t="shared" si="2"/>
        <v>6762.5</v>
      </c>
      <c r="M42" s="8" t="s">
        <v>60</v>
      </c>
    </row>
    <row r="43" spans="1:13" s="8" customFormat="1" ht="15" customHeight="1" x14ac:dyDescent="0.25">
      <c r="A43" s="20"/>
      <c r="B43" s="18" t="s">
        <v>23</v>
      </c>
      <c r="C43" s="17"/>
      <c r="D43" s="5">
        <f t="shared" ref="D43:I43" si="7">D44-D41-D42</f>
        <v>143</v>
      </c>
      <c r="E43" s="5">
        <f t="shared" si="7"/>
        <v>0</v>
      </c>
      <c r="F43" s="5">
        <f t="shared" si="7"/>
        <v>143</v>
      </c>
      <c r="G43" s="5">
        <f t="shared" si="7"/>
        <v>18</v>
      </c>
      <c r="H43" s="5">
        <f t="shared" si="7"/>
        <v>1</v>
      </c>
      <c r="I43" s="5">
        <f t="shared" si="7"/>
        <v>17</v>
      </c>
      <c r="J43" s="7">
        <f t="shared" si="2"/>
        <v>694.44444444444446</v>
      </c>
      <c r="K43" s="7">
        <f t="shared" si="2"/>
        <v>-100</v>
      </c>
      <c r="L43" s="7">
        <f t="shared" si="2"/>
        <v>741.17647058823536</v>
      </c>
      <c r="M43" s="8" t="s">
        <v>60</v>
      </c>
    </row>
    <row r="44" spans="1:13" s="8" customFormat="1" ht="15" customHeight="1" x14ac:dyDescent="0.25">
      <c r="A44" s="21"/>
      <c r="B44" s="18" t="s">
        <v>24</v>
      </c>
      <c r="C44" s="17"/>
      <c r="D44" s="5">
        <f t="shared" si="0"/>
        <v>7547</v>
      </c>
      <c r="E44" s="5">
        <v>131</v>
      </c>
      <c r="F44" s="6">
        <v>7416</v>
      </c>
      <c r="G44" s="5">
        <f t="shared" si="1"/>
        <v>128</v>
      </c>
      <c r="H44" s="5">
        <v>33</v>
      </c>
      <c r="I44" s="6">
        <v>95</v>
      </c>
      <c r="J44" s="7">
        <f t="shared" si="2"/>
        <v>5796.09375</v>
      </c>
      <c r="K44" s="7">
        <f t="shared" si="2"/>
        <v>296.969696969697</v>
      </c>
      <c r="L44" s="7">
        <f t="shared" si="2"/>
        <v>7706.3157894736851</v>
      </c>
      <c r="M44" s="8" t="s">
        <v>60</v>
      </c>
    </row>
    <row r="45" spans="1:13" s="8" customFormat="1" ht="20.25" customHeight="1" x14ac:dyDescent="0.25">
      <c r="A45" s="19" t="s">
        <v>25</v>
      </c>
      <c r="B45" s="18" t="s">
        <v>56</v>
      </c>
      <c r="C45" s="17"/>
      <c r="D45" s="5">
        <f t="shared" si="0"/>
        <v>343</v>
      </c>
      <c r="E45" s="5">
        <v>4</v>
      </c>
      <c r="F45" s="6">
        <v>339</v>
      </c>
      <c r="G45" s="5">
        <f t="shared" si="1"/>
        <v>32</v>
      </c>
      <c r="H45" s="5">
        <v>4</v>
      </c>
      <c r="I45" s="6">
        <v>28</v>
      </c>
      <c r="J45" s="7">
        <f t="shared" si="2"/>
        <v>971.875</v>
      </c>
      <c r="K45" s="7">
        <f t="shared" si="2"/>
        <v>0</v>
      </c>
      <c r="L45" s="7">
        <f t="shared" si="2"/>
        <v>1110.7142857142858</v>
      </c>
      <c r="M45" s="8" t="s">
        <v>60</v>
      </c>
    </row>
    <row r="46" spans="1:13" s="8" customFormat="1" ht="17.25" customHeight="1" x14ac:dyDescent="0.25">
      <c r="A46" s="20"/>
      <c r="B46" s="18" t="s">
        <v>26</v>
      </c>
      <c r="C46" s="17"/>
      <c r="D46" s="5">
        <f t="shared" ref="D46:I46" si="8">D47-D45</f>
        <v>252</v>
      </c>
      <c r="E46" s="5">
        <f t="shared" si="8"/>
        <v>3</v>
      </c>
      <c r="F46" s="5">
        <f t="shared" si="8"/>
        <v>249</v>
      </c>
      <c r="G46" s="5">
        <f t="shared" si="8"/>
        <v>27</v>
      </c>
      <c r="H46" s="5">
        <f t="shared" si="8"/>
        <v>1</v>
      </c>
      <c r="I46" s="5">
        <f t="shared" si="8"/>
        <v>26</v>
      </c>
      <c r="J46" s="7">
        <f t="shared" si="2"/>
        <v>833.33333333333337</v>
      </c>
      <c r="K46" s="7">
        <f t="shared" si="2"/>
        <v>200</v>
      </c>
      <c r="L46" s="7">
        <f t="shared" si="2"/>
        <v>857.69230769230762</v>
      </c>
      <c r="M46" s="8" t="s">
        <v>60</v>
      </c>
    </row>
    <row r="47" spans="1:13" s="8" customFormat="1" ht="19.5" customHeight="1" x14ac:dyDescent="0.25">
      <c r="A47" s="21"/>
      <c r="B47" s="22" t="s">
        <v>27</v>
      </c>
      <c r="C47" s="23"/>
      <c r="D47" s="5">
        <f t="shared" si="0"/>
        <v>595</v>
      </c>
      <c r="E47" s="5">
        <v>7</v>
      </c>
      <c r="F47" s="6">
        <v>588</v>
      </c>
      <c r="G47" s="5">
        <f t="shared" si="1"/>
        <v>59</v>
      </c>
      <c r="H47" s="5">
        <v>5</v>
      </c>
      <c r="I47" s="6">
        <v>54</v>
      </c>
      <c r="J47" s="7">
        <f t="shared" si="2"/>
        <v>908.47457627118649</v>
      </c>
      <c r="K47" s="7">
        <f t="shared" si="2"/>
        <v>39.999999999999993</v>
      </c>
      <c r="L47" s="7">
        <f t="shared" si="2"/>
        <v>988.88888888888891</v>
      </c>
      <c r="M47" s="8" t="s">
        <v>60</v>
      </c>
    </row>
    <row r="48" spans="1:13" s="8" customFormat="1" ht="15" customHeight="1" x14ac:dyDescent="0.25">
      <c r="A48" s="11"/>
      <c r="B48" s="24" t="s">
        <v>28</v>
      </c>
      <c r="C48" s="23"/>
      <c r="D48" s="5">
        <f t="shared" si="0"/>
        <v>196</v>
      </c>
      <c r="E48" s="5">
        <v>159</v>
      </c>
      <c r="F48" s="12">
        <v>37</v>
      </c>
      <c r="G48" s="5">
        <f t="shared" si="1"/>
        <v>147</v>
      </c>
      <c r="H48" s="13">
        <v>42</v>
      </c>
      <c r="I48" s="12">
        <v>105</v>
      </c>
      <c r="J48" s="14">
        <f t="shared" si="2"/>
        <v>33.333333333333329</v>
      </c>
      <c r="K48" s="14">
        <f t="shared" si="2"/>
        <v>278.57142857142856</v>
      </c>
      <c r="L48" s="14">
        <f t="shared" si="2"/>
        <v>-64.761904761904759</v>
      </c>
      <c r="M48" s="8" t="s">
        <v>60</v>
      </c>
    </row>
    <row r="49" spans="1:13" s="8" customFormat="1" ht="15" customHeight="1" x14ac:dyDescent="0.25">
      <c r="A49" s="15"/>
      <c r="B49" s="16" t="s">
        <v>29</v>
      </c>
      <c r="C49" s="17"/>
      <c r="D49" s="5">
        <f>D19+D26+D40+D44+D47+D48</f>
        <v>254359</v>
      </c>
      <c r="E49" s="5">
        <f t="shared" ref="E49:I49" si="9">E19+E26+E40+E44+E47+E48</f>
        <v>23520</v>
      </c>
      <c r="F49" s="5">
        <f t="shared" si="9"/>
        <v>230839</v>
      </c>
      <c r="G49" s="5">
        <f t="shared" si="9"/>
        <v>7639</v>
      </c>
      <c r="H49" s="5">
        <f t="shared" si="9"/>
        <v>1866</v>
      </c>
      <c r="I49" s="5">
        <f t="shared" si="9"/>
        <v>5773</v>
      </c>
      <c r="J49" s="7">
        <f t="shared" si="2"/>
        <v>3229.7421128419946</v>
      </c>
      <c r="K49" s="7">
        <f t="shared" si="2"/>
        <v>1160.4501607717043</v>
      </c>
      <c r="L49" s="7">
        <f t="shared" si="2"/>
        <v>3898.5969166811019</v>
      </c>
      <c r="M49" s="8" t="s">
        <v>60</v>
      </c>
    </row>
    <row r="51" spans="1:13" ht="62.45" customHeight="1" x14ac:dyDescent="0.25">
      <c r="A51" s="29" t="s">
        <v>61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</sheetData>
  <mergeCells count="50">
    <mergeCell ref="A51:L51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tbrocadmin</cp:lastModifiedBy>
  <cp:lastPrinted>2018-08-24T04:06:30Z</cp:lastPrinted>
  <dcterms:created xsi:type="dcterms:W3CDTF">2018-08-16T04:21:57Z</dcterms:created>
  <dcterms:modified xsi:type="dcterms:W3CDTF">2023-03-01T03:09:56Z</dcterms:modified>
</cp:coreProperties>
</file>