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月來臺旅客人次及成長率－按國籍分
Table 1-3 Visitor Arrivals by Nationality,
 January, 2023</t>
  </si>
  <si>
    <t>112年1月
Jan.., 2023</t>
  </si>
  <si>
    <t>111年1月
Jan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7482.0</v>
      </c>
      <c r="E3" s="4" t="n">
        <v>827.0</v>
      </c>
      <c r="F3" s="5" t="n">
        <f>IF(E3=0,"-",(D3-E3)/E3*100)</f>
        <v>3223.095525997581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6374.0</v>
      </c>
      <c r="E4" s="4" t="n">
        <v>280.0</v>
      </c>
      <c r="F4" s="5" t="n">
        <f ref="F4:F46" si="0" t="shared">IF(E4=0,"-",(D4-E4)/E4*100)</f>
        <v>12890.71428571428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845.0</v>
      </c>
      <c r="E5" s="4" t="n">
        <v>121.0</v>
      </c>
      <c r="F5" s="5" t="n">
        <f si="0" t="shared"/>
        <v>1424.79338842975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784.0</v>
      </c>
      <c r="E6" s="4" t="n">
        <v>33.0</v>
      </c>
      <c r="F6" s="5" t="n">
        <f si="0" t="shared"/>
        <v>2275.75757575757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0634.0</v>
      </c>
      <c r="E7" s="4" t="n">
        <v>152.0</v>
      </c>
      <c r="F7" s="5" t="n">
        <f si="0" t="shared"/>
        <v>13475.0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6243.0</v>
      </c>
      <c r="E8" s="4" t="n">
        <v>115.0</v>
      </c>
      <c r="F8" s="5" t="n">
        <f si="0" t="shared"/>
        <v>14024.34782608695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1478.0</v>
      </c>
      <c r="E9" s="4" t="n">
        <v>727.0</v>
      </c>
      <c r="F9" s="5" t="n">
        <f si="0" t="shared"/>
        <v>1478.817056396148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8781.0</v>
      </c>
      <c r="E10" s="4" t="n">
        <v>231.0</v>
      </c>
      <c r="F10" s="5" t="n">
        <f si="0" t="shared"/>
        <v>8030.3030303030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6097.0</v>
      </c>
      <c r="E11" s="4" t="n">
        <v>246.0</v>
      </c>
      <c r="F11" s="5" t="n">
        <f si="0" t="shared"/>
        <v>6443.4959349593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8958.0</v>
      </c>
      <c r="E12" s="4" t="n">
        <v>140.0</v>
      </c>
      <c r="F12" s="5" t="n">
        <f si="0" t="shared"/>
        <v>13441.4285714285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324.0</v>
      </c>
      <c r="E13" s="4" t="n">
        <f>E14-E7-E8-E9-E10-E11-E12</f>
        <v>38.0</v>
      </c>
      <c r="F13" s="5" t="n">
        <f si="0" t="shared"/>
        <v>3384.210526315789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03515.0</v>
      </c>
      <c r="E14" s="4" t="n">
        <v>1649.0</v>
      </c>
      <c r="F14" s="5" t="n">
        <f si="0" t="shared"/>
        <v>6177.44087325651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12.0</v>
      </c>
      <c r="E15" s="4" t="n">
        <f>E16-E3-E4-E5-E6-E14</f>
        <v>20.0</v>
      </c>
      <c r="F15" s="5" t="n">
        <f si="0" t="shared"/>
        <v>1960.000000000000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70412.0</v>
      </c>
      <c r="E16" s="4" t="n">
        <v>2930.0</v>
      </c>
      <c r="F16" s="5" t="n">
        <f si="0" t="shared"/>
        <v>5716.10921501706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770.0</v>
      </c>
      <c r="E17" s="4" t="n">
        <v>132.0</v>
      </c>
      <c r="F17" s="5" t="n">
        <f si="0" t="shared"/>
        <v>4271.21212121212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6640.0</v>
      </c>
      <c r="E18" s="4" t="n">
        <v>846.0</v>
      </c>
      <c r="F18" s="5" t="n">
        <f si="0" t="shared"/>
        <v>3048.93617021276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72.0</v>
      </c>
      <c r="E19" s="4" t="n">
        <v>20.0</v>
      </c>
      <c r="F19" s="5" t="n">
        <f si="0" t="shared"/>
        <v>760.0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62.0</v>
      </c>
      <c r="E20" s="4" t="n">
        <v>28.0</v>
      </c>
      <c r="F20" s="5" t="n">
        <f si="0" t="shared"/>
        <v>478.5714285714285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2.0</v>
      </c>
      <c r="E21" s="4" t="n">
        <v>1.0</v>
      </c>
      <c r="F21" s="5" t="n">
        <f si="0" t="shared"/>
        <v>810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34.0</v>
      </c>
      <c r="E22" s="4" t="n">
        <f>E23-E17-E18-E19-E20-E21</f>
        <v>96.0</v>
      </c>
      <c r="F22" s="5" t="n">
        <f>IF(E22=0,"-",(D22-E22)/E22*100)</f>
        <v>664.583333333333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3560.0</v>
      </c>
      <c r="E23" s="4" t="n">
        <v>1123.0</v>
      </c>
      <c r="F23" s="5" t="n">
        <f si="0" t="shared"/>
        <v>2888.423864648263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58.0</v>
      </c>
      <c r="E24" s="4" t="n">
        <v>59.0</v>
      </c>
      <c r="F24" s="5" t="n">
        <f si="0" t="shared"/>
        <v>506.7796610169491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820.0</v>
      </c>
      <c r="E25" s="4" t="n">
        <v>167.0</v>
      </c>
      <c r="F25" s="5" t="n">
        <f si="0" t="shared"/>
        <v>1588.62275449101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183.0</v>
      </c>
      <c r="E26" s="4" t="n">
        <v>187.0</v>
      </c>
      <c r="F26" s="5" t="n">
        <f si="0" t="shared"/>
        <v>1602.13903743315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814.0</v>
      </c>
      <c r="E27" s="4" t="n">
        <v>50.0</v>
      </c>
      <c r="F27" s="5" t="n">
        <f si="0" t="shared"/>
        <v>1528.0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317.0</v>
      </c>
      <c r="E28" s="4" t="n">
        <v>148.0</v>
      </c>
      <c r="F28" s="5" t="n">
        <f si="0" t="shared"/>
        <v>789.864864864864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435.0</v>
      </c>
      <c r="E29" s="4" t="n">
        <v>36.0</v>
      </c>
      <c r="F29" s="5" t="n">
        <f si="0" t="shared"/>
        <v>1108.333333333333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04.0</v>
      </c>
      <c r="E30" s="4" t="n">
        <v>76.0</v>
      </c>
      <c r="F30" s="5" t="n">
        <f si="0" t="shared"/>
        <v>694.736842105263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391.0</v>
      </c>
      <c r="E31" s="4" t="n">
        <v>350.0</v>
      </c>
      <c r="F31" s="5" t="n">
        <f si="0" t="shared"/>
        <v>1154.571428571428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02.0</v>
      </c>
      <c r="E32" s="4" t="n">
        <v>21.0</v>
      </c>
      <c r="F32" s="5" t="n">
        <f si="0" t="shared"/>
        <v>2290.476190476190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14.0</v>
      </c>
      <c r="E33" s="4" t="n">
        <v>5.0</v>
      </c>
      <c r="F33" s="5" t="n">
        <f si="0" t="shared"/>
        <v>2180.0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39.0</v>
      </c>
      <c r="E34" s="4" t="n">
        <v>42.0</v>
      </c>
      <c r="F34" s="5" t="n">
        <f si="0" t="shared"/>
        <v>945.238095238095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547.0</v>
      </c>
      <c r="E35" s="4" t="n">
        <f>E36-E24-E25-E26-E27-E28-E29-E30-E31-E32-E33-E34</f>
        <v>426.0</v>
      </c>
      <c r="F35" s="5" t="n">
        <f si="0" t="shared"/>
        <v>732.629107981220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8524.0</v>
      </c>
      <c r="E36" s="4" t="n">
        <v>1567.0</v>
      </c>
      <c r="F36" s="5" t="n">
        <f si="0" t="shared"/>
        <v>1082.131461391193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334.0</v>
      </c>
      <c r="E37" s="4" t="n">
        <v>63.0</v>
      </c>
      <c r="F37" s="5" t="n">
        <f si="0" t="shared"/>
        <v>9953.96825396825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28.0</v>
      </c>
      <c r="E38" s="4" t="n">
        <v>17.0</v>
      </c>
      <c r="F38" s="5" t="n">
        <f si="0" t="shared"/>
        <v>7123.52941176470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43.0</v>
      </c>
      <c r="E39" s="4" t="n">
        <f>E40-E37-E38</f>
        <v>17.0</v>
      </c>
      <c r="F39" s="5" t="n">
        <f si="0" t="shared"/>
        <v>741.176470588235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705.0</v>
      </c>
      <c r="E40" s="4" t="n">
        <v>97.0</v>
      </c>
      <c r="F40" s="5" t="n">
        <f si="0" t="shared"/>
        <v>7843.29896907216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49.0</v>
      </c>
      <c r="E41" s="4" t="n">
        <v>28.0</v>
      </c>
      <c r="F41" s="5" t="n">
        <f si="0" t="shared"/>
        <v>1146.428571428571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54.0</v>
      </c>
      <c r="E42" s="4" t="n">
        <f>E43-E41</f>
        <v>27.0</v>
      </c>
      <c r="F42" s="5" t="n">
        <f si="0" t="shared"/>
        <v>840.740740740740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03.0</v>
      </c>
      <c r="E43" s="4" t="n">
        <v>55.0</v>
      </c>
      <c r="F43" s="5" t="n">
        <f si="0" t="shared"/>
        <v>996.363636363636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5.0</v>
      </c>
      <c r="E44" s="4" t="n">
        <v>1.0</v>
      </c>
      <c r="F44" s="5" t="n">
        <f si="0" t="shared"/>
        <v>3400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3520.0</v>
      </c>
      <c r="E45" s="4" t="n">
        <v>1866.0</v>
      </c>
      <c r="F45" s="5" t="n">
        <f si="0" t="shared"/>
        <v>1160.450160771704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54359.0</v>
      </c>
      <c r="E46" s="8" t="n">
        <f>E44+E43+E40+E36+E23+E16+E45</f>
        <v>7639.0</v>
      </c>
      <c r="F46" s="5" t="n">
        <f si="0" t="shared"/>
        <v>3229.742112841994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