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62" activeTab="19"/>
  </bookViews>
  <sheets>
    <sheet name="109年度" sheetId="1" r:id="rId1"/>
    <sheet name="108年度" sheetId="2" r:id="rId2"/>
    <sheet name="107年度" sheetId="3" r:id="rId3"/>
    <sheet name="106年度" sheetId="4" r:id="rId4"/>
    <sheet name="105年度" sheetId="5" r:id="rId5"/>
    <sheet name="104年度" sheetId="6" r:id="rId6"/>
    <sheet name="103年度" sheetId="7" r:id="rId7"/>
    <sheet name="102年度" sheetId="8" r:id="rId8"/>
    <sheet name="101年度" sheetId="9" r:id="rId9"/>
    <sheet name="100年度" sheetId="10" r:id="rId10"/>
    <sheet name="99年度" sheetId="11" r:id="rId11"/>
    <sheet name="98年度" sheetId="12" r:id="rId12"/>
    <sheet name="97年度" sheetId="13" r:id="rId13"/>
    <sheet name="96年度" sheetId="14" r:id="rId14"/>
    <sheet name="95年度" sheetId="15" r:id="rId15"/>
    <sheet name="94年度" sheetId="16" r:id="rId16"/>
    <sheet name="93年度" sheetId="17" r:id="rId17"/>
    <sheet name="92年度" sheetId="18" r:id="rId18"/>
    <sheet name="91年度" sheetId="19" r:id="rId19"/>
    <sheet name="90年度" sheetId="20" r:id="rId20"/>
    <sheet name="年度總計" sheetId="21" r:id="rId21"/>
  </sheets>
  <definedNames/>
  <calcPr fullCalcOnLoad="1"/>
</workbook>
</file>

<file path=xl/sharedStrings.xml><?xml version="1.0" encoding="utf-8"?>
<sst xmlns="http://schemas.openxmlformats.org/spreadsheetml/2006/main" count="724" uniqueCount="192">
  <si>
    <t xml:space="preserve">茂林風景區〈含情人谷、多納溫泉〉                                                                                                                           </t>
  </si>
  <si>
    <t xml:space="preserve">寶來、不老溫泉區
</t>
  </si>
  <si>
    <t>遊憩景點</t>
  </si>
  <si>
    <t xml:space="preserve">六龜服務區
</t>
  </si>
  <si>
    <t xml:space="preserve">臺灣原住民文化園區 </t>
  </si>
  <si>
    <t xml:space="preserve">賽嘉遊憩區
</t>
  </si>
  <si>
    <t xml:space="preserve">霧臺遊憩區
</t>
  </si>
  <si>
    <r>
      <t xml:space="preserve">統 </t>
    </r>
    <r>
      <rPr>
        <sz val="12"/>
        <rFont val="新細明體"/>
        <family val="1"/>
      </rPr>
      <t xml:space="preserve">  </t>
    </r>
    <r>
      <rPr>
        <sz val="12"/>
        <rFont val="新細明體"/>
        <family val="1"/>
      </rPr>
      <t>計</t>
    </r>
  </si>
  <si>
    <r>
      <t>1</t>
    </r>
    <r>
      <rPr>
        <sz val="11"/>
        <rFont val="細明體"/>
        <family val="3"/>
      </rPr>
      <t xml:space="preserve">月
</t>
    </r>
  </si>
  <si>
    <r>
      <t>2</t>
    </r>
    <r>
      <rPr>
        <sz val="11"/>
        <rFont val="細明體"/>
        <family val="3"/>
      </rPr>
      <t xml:space="preserve">月
</t>
    </r>
  </si>
  <si>
    <r>
      <t>3</t>
    </r>
    <r>
      <rPr>
        <sz val="11"/>
        <rFont val="細明體"/>
        <family val="3"/>
      </rPr>
      <t xml:space="preserve">月
</t>
    </r>
  </si>
  <si>
    <r>
      <t>4</t>
    </r>
    <r>
      <rPr>
        <sz val="11"/>
        <rFont val="細明體"/>
        <family val="3"/>
      </rPr>
      <t xml:space="preserve">月
</t>
    </r>
  </si>
  <si>
    <r>
      <t>5</t>
    </r>
    <r>
      <rPr>
        <sz val="11"/>
        <rFont val="細明體"/>
        <family val="3"/>
      </rPr>
      <t xml:space="preserve">月
</t>
    </r>
  </si>
  <si>
    <r>
      <t>6</t>
    </r>
    <r>
      <rPr>
        <sz val="11"/>
        <rFont val="細明體"/>
        <family val="3"/>
      </rPr>
      <t xml:space="preserve">月
</t>
    </r>
  </si>
  <si>
    <r>
      <t>7</t>
    </r>
    <r>
      <rPr>
        <sz val="11"/>
        <rFont val="細明體"/>
        <family val="3"/>
      </rPr>
      <t xml:space="preserve">月
</t>
    </r>
  </si>
  <si>
    <r>
      <t>8</t>
    </r>
    <r>
      <rPr>
        <sz val="11"/>
        <rFont val="細明體"/>
        <family val="3"/>
      </rPr>
      <t xml:space="preserve">月
</t>
    </r>
  </si>
  <si>
    <r>
      <t>9</t>
    </r>
    <r>
      <rPr>
        <sz val="11"/>
        <rFont val="細明體"/>
        <family val="3"/>
      </rPr>
      <t xml:space="preserve">月
</t>
    </r>
  </si>
  <si>
    <r>
      <t>10</t>
    </r>
    <r>
      <rPr>
        <sz val="11"/>
        <rFont val="細明體"/>
        <family val="3"/>
      </rPr>
      <t xml:space="preserve">月
</t>
    </r>
  </si>
  <si>
    <r>
      <t>11</t>
    </r>
    <r>
      <rPr>
        <sz val="11"/>
        <rFont val="細明體"/>
        <family val="3"/>
      </rPr>
      <t xml:space="preserve">月
</t>
    </r>
  </si>
  <si>
    <r>
      <t>12</t>
    </r>
    <r>
      <rPr>
        <sz val="11"/>
        <rFont val="細明體"/>
        <family val="3"/>
      </rPr>
      <t xml:space="preserve">月
</t>
    </r>
  </si>
  <si>
    <t xml:space="preserve">合計
</t>
  </si>
  <si>
    <t>遊憩景點</t>
  </si>
  <si>
    <t xml:space="preserve">合計
</t>
  </si>
  <si>
    <t xml:space="preserve">茂林風景區〈含情人谷、多納溫泉〉                                                                                                                           </t>
  </si>
  <si>
    <t xml:space="preserve">寶來、不老溫泉區
</t>
  </si>
  <si>
    <t xml:space="preserve">六龜服務區
</t>
  </si>
  <si>
    <t xml:space="preserve">臺灣原住民文化園區 </t>
  </si>
  <si>
    <t xml:space="preserve">賽嘉遊憩區
</t>
  </si>
  <si>
    <t xml:space="preserve">霧臺遊憩區
</t>
  </si>
  <si>
    <r>
      <t xml:space="preserve">統 </t>
    </r>
    <r>
      <rPr>
        <sz val="12"/>
        <rFont val="新細明體"/>
        <family val="1"/>
      </rPr>
      <t xml:space="preserve">  </t>
    </r>
    <r>
      <rPr>
        <sz val="12"/>
        <rFont val="新細明體"/>
        <family val="1"/>
      </rPr>
      <t>計</t>
    </r>
  </si>
  <si>
    <r>
      <t>1</t>
    </r>
    <r>
      <rPr>
        <sz val="11"/>
        <rFont val="細明體"/>
        <family val="3"/>
      </rPr>
      <t xml:space="preserve">月
</t>
    </r>
  </si>
  <si>
    <r>
      <t>2</t>
    </r>
    <r>
      <rPr>
        <sz val="11"/>
        <rFont val="細明體"/>
        <family val="3"/>
      </rPr>
      <t xml:space="preserve">月
</t>
    </r>
  </si>
  <si>
    <r>
      <t>3</t>
    </r>
    <r>
      <rPr>
        <sz val="11"/>
        <rFont val="細明體"/>
        <family val="3"/>
      </rPr>
      <t xml:space="preserve">月
</t>
    </r>
  </si>
  <si>
    <r>
      <t>4</t>
    </r>
    <r>
      <rPr>
        <sz val="11"/>
        <rFont val="細明體"/>
        <family val="3"/>
      </rPr>
      <t xml:space="preserve">月
</t>
    </r>
  </si>
  <si>
    <r>
      <t>5</t>
    </r>
    <r>
      <rPr>
        <sz val="11"/>
        <rFont val="細明體"/>
        <family val="3"/>
      </rPr>
      <t xml:space="preserve">月
</t>
    </r>
  </si>
  <si>
    <r>
      <t>6</t>
    </r>
    <r>
      <rPr>
        <sz val="11"/>
        <rFont val="細明體"/>
        <family val="3"/>
      </rPr>
      <t xml:space="preserve">月
</t>
    </r>
  </si>
  <si>
    <r>
      <t>7</t>
    </r>
    <r>
      <rPr>
        <sz val="11"/>
        <rFont val="細明體"/>
        <family val="3"/>
      </rPr>
      <t xml:space="preserve">月
</t>
    </r>
  </si>
  <si>
    <r>
      <t>8</t>
    </r>
    <r>
      <rPr>
        <sz val="11"/>
        <rFont val="細明體"/>
        <family val="3"/>
      </rPr>
      <t xml:space="preserve">月
</t>
    </r>
  </si>
  <si>
    <r>
      <t>9</t>
    </r>
    <r>
      <rPr>
        <sz val="11"/>
        <rFont val="細明體"/>
        <family val="3"/>
      </rPr>
      <t xml:space="preserve">月
</t>
    </r>
  </si>
  <si>
    <r>
      <t>10</t>
    </r>
    <r>
      <rPr>
        <sz val="11"/>
        <rFont val="細明體"/>
        <family val="3"/>
      </rPr>
      <t xml:space="preserve">月
</t>
    </r>
  </si>
  <si>
    <r>
      <t>11</t>
    </r>
    <r>
      <rPr>
        <sz val="11"/>
        <rFont val="細明體"/>
        <family val="3"/>
      </rPr>
      <t xml:space="preserve">月
</t>
    </r>
  </si>
  <si>
    <r>
      <t>12</t>
    </r>
    <r>
      <rPr>
        <sz val="11"/>
        <rFont val="細明體"/>
        <family val="3"/>
      </rPr>
      <t xml:space="preserve">月
</t>
    </r>
  </si>
  <si>
    <t>遊憩景點</t>
  </si>
  <si>
    <r>
      <t>1</t>
    </r>
    <r>
      <rPr>
        <sz val="11"/>
        <rFont val="細明體"/>
        <family val="3"/>
      </rPr>
      <t xml:space="preserve">月
</t>
    </r>
  </si>
  <si>
    <r>
      <t>2</t>
    </r>
    <r>
      <rPr>
        <sz val="11"/>
        <rFont val="細明體"/>
        <family val="3"/>
      </rPr>
      <t xml:space="preserve">月
</t>
    </r>
  </si>
  <si>
    <r>
      <t>3</t>
    </r>
    <r>
      <rPr>
        <sz val="11"/>
        <rFont val="細明體"/>
        <family val="3"/>
      </rPr>
      <t xml:space="preserve">月
</t>
    </r>
  </si>
  <si>
    <r>
      <t>4</t>
    </r>
    <r>
      <rPr>
        <sz val="11"/>
        <rFont val="細明體"/>
        <family val="3"/>
      </rPr>
      <t xml:space="preserve">月
</t>
    </r>
  </si>
  <si>
    <r>
      <t>5</t>
    </r>
    <r>
      <rPr>
        <sz val="11"/>
        <rFont val="細明體"/>
        <family val="3"/>
      </rPr>
      <t xml:space="preserve">月
</t>
    </r>
  </si>
  <si>
    <r>
      <t>6</t>
    </r>
    <r>
      <rPr>
        <sz val="11"/>
        <rFont val="細明體"/>
        <family val="3"/>
      </rPr>
      <t xml:space="preserve">月
</t>
    </r>
  </si>
  <si>
    <r>
      <t>7</t>
    </r>
    <r>
      <rPr>
        <sz val="11"/>
        <rFont val="細明體"/>
        <family val="3"/>
      </rPr>
      <t xml:space="preserve">月
</t>
    </r>
  </si>
  <si>
    <r>
      <t>8</t>
    </r>
    <r>
      <rPr>
        <sz val="11"/>
        <rFont val="細明體"/>
        <family val="3"/>
      </rPr>
      <t xml:space="preserve">月
</t>
    </r>
  </si>
  <si>
    <r>
      <t>9</t>
    </r>
    <r>
      <rPr>
        <sz val="11"/>
        <rFont val="細明體"/>
        <family val="3"/>
      </rPr>
      <t xml:space="preserve">月
</t>
    </r>
  </si>
  <si>
    <r>
      <t>10</t>
    </r>
    <r>
      <rPr>
        <sz val="11"/>
        <rFont val="細明體"/>
        <family val="3"/>
      </rPr>
      <t xml:space="preserve">月
</t>
    </r>
  </si>
  <si>
    <r>
      <t>11</t>
    </r>
    <r>
      <rPr>
        <sz val="11"/>
        <rFont val="細明體"/>
        <family val="3"/>
      </rPr>
      <t xml:space="preserve">月
</t>
    </r>
  </si>
  <si>
    <r>
      <t>12</t>
    </r>
    <r>
      <rPr>
        <sz val="11"/>
        <rFont val="細明體"/>
        <family val="3"/>
      </rPr>
      <t xml:space="preserve">月
</t>
    </r>
  </si>
  <si>
    <t xml:space="preserve">合計
</t>
  </si>
  <si>
    <t xml:space="preserve">茂林風景區〈含情人谷、多納溫泉〉                                                                                                                           </t>
  </si>
  <si>
    <t xml:space="preserve">寶來、不老溫泉區
</t>
  </si>
  <si>
    <t xml:space="preserve">六龜服務區
</t>
  </si>
  <si>
    <t xml:space="preserve">臺灣原住民文化園區 </t>
  </si>
  <si>
    <t xml:space="preserve">賽嘉遊憩區
</t>
  </si>
  <si>
    <t xml:space="preserve">霧臺遊憩區
</t>
  </si>
  <si>
    <r>
      <t xml:space="preserve">統 </t>
    </r>
    <r>
      <rPr>
        <sz val="12"/>
        <rFont val="新細明體"/>
        <family val="1"/>
      </rPr>
      <t xml:space="preserve">  </t>
    </r>
    <r>
      <rPr>
        <sz val="12"/>
        <rFont val="新細明體"/>
        <family val="1"/>
      </rPr>
      <t>計</t>
    </r>
  </si>
  <si>
    <t>辦理褐根病診治工程</t>
  </si>
  <si>
    <t>因受莫拉克風災影響資料流失</t>
  </si>
  <si>
    <t>因受莫拉克風災影響資料流失</t>
  </si>
  <si>
    <t>因受莫拉克風災影響遊憩景點毀損</t>
  </si>
  <si>
    <t>因受莫拉克風災影響遊憩景點毀損</t>
  </si>
  <si>
    <t>新威苗圃</t>
  </si>
  <si>
    <t xml:space="preserve">臺灣原住民文化園區 </t>
  </si>
  <si>
    <t xml:space="preserve">賽嘉遊憩區
</t>
  </si>
  <si>
    <t xml:space="preserve">霧臺遊憩區
</t>
  </si>
  <si>
    <r>
      <t xml:space="preserve">統 </t>
    </r>
    <r>
      <rPr>
        <sz val="12"/>
        <rFont val="新細明體"/>
        <family val="1"/>
      </rPr>
      <t xml:space="preserve">  </t>
    </r>
    <r>
      <rPr>
        <sz val="12"/>
        <rFont val="新細明體"/>
        <family val="1"/>
      </rPr>
      <t>計</t>
    </r>
  </si>
  <si>
    <t>一月份遊客數原因分析</t>
  </si>
  <si>
    <t>註：</t>
  </si>
  <si>
    <t>1.寶來、不老溫泉區因道路受凡納比颱風影響路況不佳，飯店住宿率約2成</t>
  </si>
  <si>
    <t>2.賽嘉遊憩區因進行露營區環境整治工程，平日未開放。</t>
  </si>
  <si>
    <t>3.瑪家遊客中心因涼山遊憩區進行環境整治工程至4月1日止。</t>
  </si>
  <si>
    <t>四月份</t>
  </si>
  <si>
    <t>1.寶來、不老溫泉區真情巴士啟動，因所辦理之行程為1日遊。</t>
  </si>
  <si>
    <t>90年度</t>
  </si>
  <si>
    <t>91年度</t>
  </si>
  <si>
    <t>92年度</t>
  </si>
  <si>
    <t>93年度</t>
  </si>
  <si>
    <t>94年度</t>
  </si>
  <si>
    <t>95年度</t>
  </si>
  <si>
    <t>96年度</t>
  </si>
  <si>
    <t>97年度</t>
  </si>
  <si>
    <t>98年度</t>
  </si>
  <si>
    <t>99年度</t>
  </si>
  <si>
    <t>總計</t>
  </si>
  <si>
    <t>100年度</t>
  </si>
  <si>
    <t>2.茂林遊憩區因高132線道路尚在重建中，限行小客車輛。</t>
  </si>
  <si>
    <t>8月份</t>
  </si>
  <si>
    <t>2.賽嘉遊憩區因自6月份起進行入口意象行塑及其周邊環境改善工程。</t>
  </si>
  <si>
    <t>1.茂林遊憩區因高132線道路尚在重建中，限行小客車輛。</t>
  </si>
  <si>
    <t>3.霧台遊憩區因臺24線道路尚在復建中，人員進出受管制。</t>
  </si>
  <si>
    <t>4.霧台遊憩區因臺24線道路尚在復建中，人員進出受管制。</t>
  </si>
  <si>
    <r>
      <t>9</t>
    </r>
    <r>
      <rPr>
        <sz val="11"/>
        <rFont val="細明體"/>
        <family val="3"/>
      </rPr>
      <t xml:space="preserve">月
</t>
    </r>
  </si>
  <si>
    <t>瑪家遊客中心</t>
  </si>
  <si>
    <t xml:space="preserve">臺灣原住民族文化園區 </t>
  </si>
  <si>
    <t>101年度</t>
  </si>
  <si>
    <t>註：</t>
  </si>
  <si>
    <t>1.寶來、不老溫泉區自本（103）年度2月份起統計標的改採寶來、不老地區住宿率及進入遊客中心之人數〈103.03.10〉</t>
  </si>
  <si>
    <t>2.茂林風景區採以進入茂林遊客中心及觀賞紫蝶3D影片為統計標的〈103.03.10〉</t>
  </si>
  <si>
    <t>2.茂林風景區自104年1月份起改採以進入入口牌樓監視紀錄器概估統計數為核報基準〈104.03.16〉</t>
  </si>
  <si>
    <t>102年度</t>
  </si>
  <si>
    <t>103年度</t>
  </si>
  <si>
    <t>104年度</t>
  </si>
  <si>
    <t>六龜服務區
(於98年沖毀)</t>
  </si>
  <si>
    <t>涼山遊憩區</t>
  </si>
  <si>
    <t>山川琉璃吊橋</t>
  </si>
  <si>
    <t>統計</t>
  </si>
  <si>
    <t xml:space="preserve"> </t>
  </si>
  <si>
    <t>茂林環教中心</t>
  </si>
  <si>
    <t>荖濃溪泛舟活動</t>
  </si>
  <si>
    <t>三地門遊憩區</t>
  </si>
  <si>
    <t>禮納里部落</t>
  </si>
  <si>
    <t>十八羅漢山服務區</t>
  </si>
  <si>
    <t>好茶</t>
  </si>
  <si>
    <t>禮納里部落(好茶)</t>
  </si>
  <si>
    <t>賽嘉遊客中心</t>
  </si>
  <si>
    <t>瑪家遊客中心</t>
  </si>
  <si>
    <t>寶來遊客中心</t>
  </si>
  <si>
    <t>茂林遊客中心</t>
  </si>
  <si>
    <t>服務站點名稱</t>
  </si>
  <si>
    <t>禮納里遊客中心</t>
  </si>
  <si>
    <t>茂林紫蝶3D視聽館</t>
  </si>
  <si>
    <t>註：</t>
  </si>
  <si>
    <t>1.茂林遊客中心自本(106)年6月15日起停止營運</t>
  </si>
  <si>
    <t>2.禮納里遊客中心自本(106)年8月21日起開始營運</t>
  </si>
  <si>
    <t>註：</t>
  </si>
  <si>
    <t>禮納里部落(4大工坊)</t>
  </si>
  <si>
    <t>1.禮納里部落分為至好茶部落參訪之遊客數及停放於禮納里遊客中心前停車場之車輛數為統計標的</t>
  </si>
  <si>
    <t>2.新威遊客中心自本(107)年2月13日起開始營運</t>
  </si>
  <si>
    <t>新威遊客中心</t>
  </si>
  <si>
    <t>花賞溫泉公園</t>
  </si>
  <si>
    <t>3.寶來遊客中心因委外經營由地方商家承租自本(107)年6月1日起停止營運</t>
  </si>
  <si>
    <t>1.賽嘉遊客中心配合行政中心搬遷期程自本(107)年2月3日起停止營運</t>
  </si>
  <si>
    <t>4.紫蝶3D視聽館配合室內裝修工程自(107)年5月25日起至10月底暫停營運，並更名為茂林遊客中心。</t>
  </si>
  <si>
    <t>註：三地門遊憩區因統計標的之設施故障(三工處道路監視系統-三教保宮處)，故自本(107)年5月份起改採山川琉璃吊橋之入橋人數作為統計標的。</t>
  </si>
  <si>
    <t>寶來遊客服務區</t>
  </si>
  <si>
    <t>新威森林公園</t>
  </si>
  <si>
    <t>花賞溫泉公園</t>
  </si>
  <si>
    <t xml:space="preserve"> </t>
  </si>
  <si>
    <t>註：1.依據108年主要觀光遊憩據點新增刪除調整審核表，新增『禮納里部落刪除『賽嘉遊憩區』</t>
  </si>
  <si>
    <t>3.禮納里部落以好茶部落活動中心前之停車場、瑪家部落穀倉旁之公有停車場及禮納里遊客中心前之停車場停車數為統計標的。</t>
  </si>
  <si>
    <t>2.三地門遊憩區自1月份起以公路局三工處提供(台24線20k+950)順樁(上山or進城)之車流量(大車+小車) 為統計標的，車輛乘載數調查結果估算。</t>
  </si>
  <si>
    <t>107年度主要觀光遊憩據點遊客人數統計彙整表</t>
  </si>
  <si>
    <t>106年度主要觀光遊憩據點遊客人數統計彙整表</t>
  </si>
  <si>
    <t>105年度主要觀光遊憩據點遊客人數統計彙整表</t>
  </si>
  <si>
    <t>104年度主要觀光遊憩據點遊客人數統計彙整表</t>
  </si>
  <si>
    <t>103年度主要觀光遊憩據點遊客人數統計彙整表</t>
  </si>
  <si>
    <t>102年度主要觀光遊憩據點遊客人數統計彙整表</t>
  </si>
  <si>
    <t>101年度主要觀光遊憩據點遊客人數統計彙整表</t>
  </si>
  <si>
    <t>100年度主要觀光遊憩據點遊客人數統計彙整表</t>
  </si>
  <si>
    <t>99年度主要觀光遊憩據點遊客人數統計彙整表</t>
  </si>
  <si>
    <t>98年度主要觀光遊憩據點遊客人數統計彙整表</t>
  </si>
  <si>
    <t>97年度主要觀光遊憩據點遊客人數統計彙整表</t>
  </si>
  <si>
    <t>96年度主要觀光遊憩據點遊客人數統計彙整表</t>
  </si>
  <si>
    <t>95年度主要觀光遊憩據點遊客人數統計彙整表</t>
  </si>
  <si>
    <t>94年度主要觀光遊憩據點遊客人數統計彙整表</t>
  </si>
  <si>
    <t>93年度主要觀光遊憩據點遊客人數統計彙整表</t>
  </si>
  <si>
    <t>92年度主要觀光遊憩據點遊客人數統計彙整表</t>
  </si>
  <si>
    <t>91年度主要觀光遊憩據點遊客人數統計彙整表</t>
  </si>
  <si>
    <t>90年度主要觀光遊憩據點遊客人數統計彙整表</t>
  </si>
  <si>
    <t>108年度主要觀光遊憩據點遊客人數統計彙整表</t>
  </si>
  <si>
    <t xml:space="preserve">寶來、不老溫泉區
</t>
  </si>
  <si>
    <t xml:space="preserve">茂林風景區〈含情人谷、多納溫泉〉                                                                                                                           </t>
  </si>
  <si>
    <t>2.茂林風景區〈含情人谷、多納溫泉〉   自104年1月份起變更為茂林遊憩區改採以進入入口牌樓監視紀錄器概估統計數為核報基準〈104.03.16〉</t>
  </si>
  <si>
    <t>茂林遊憩區</t>
  </si>
  <si>
    <t xml:space="preserve">臺灣原住民文化園區 </t>
  </si>
  <si>
    <t>4.寶來、不老溫泉區自4月份起採用公路局三工處提供(台20線72k+800及台27線4k+300)2處順樁(上山or進城)之車流量(大車+小車) 為統計標的，車輛乘載數調查結果估算。</t>
  </si>
  <si>
    <t>1.新威森林公園於108年度列為據點候選，統計方法以停車數。
2.花賞公園自108年4月8日起休園。</t>
  </si>
  <si>
    <t>賽嘉遊憩區</t>
  </si>
  <si>
    <t>霧臺遊憩區</t>
  </si>
  <si>
    <t>寶來、不老溫泉區</t>
  </si>
  <si>
    <t>105年度</t>
  </si>
  <si>
    <t>106年度</t>
  </si>
  <si>
    <t>107年度</t>
  </si>
  <si>
    <t>108年度</t>
  </si>
  <si>
    <t>瑪家遊客中心(104年更改為涼山遊憩區)</t>
  </si>
  <si>
    <t>三地門遊憩區(107年開始提報)</t>
  </si>
  <si>
    <t>109年度主要觀光遊憩據點遊客人數統計彙整表</t>
  </si>
  <si>
    <t>註：1.依據108年主要觀光遊憩據點新增刪除調整審核表，新增『禮納里部落』刪除『賽嘉遊憩區』</t>
  </si>
  <si>
    <t>2.三地門遊憩區自108年1月份起以公路局三工處提供(台24線20k+950)順樁(上山or進城)之車流量(大車+小車) 為統計標的，車輛乘載數調查結果估算。</t>
  </si>
  <si>
    <t>十八羅漢山服務區-導覽人數</t>
  </si>
  <si>
    <t>賽嘉遊憩區</t>
  </si>
  <si>
    <t>海神宮</t>
  </si>
  <si>
    <t>5.上述3自109年6月1日起算)</t>
  </si>
  <si>
    <t>1.新威森林公園於108年度列為據點候選，統計方法以停車數。
2.花賞公園自108年4月8日起休園。
3.奉鈞長指示自109年2月起由遊憩課統一於處務會議陳報遊客統計人數，增加海神宮、賽嘉遊憩區、十八羅漢山服務區-導覽人數
   禮納里部落陳報人數為禮納里遊客中心之數據。
4.海神宮於109年5月26日起停止營運。</t>
  </si>
  <si>
    <t>3.禮納里部落以好茶部落活動中心前之停車場、瑪家部落穀倉旁之公有停車場及禮納里遊客中心人數(109.6月起)為統計標的。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</si>
</sst>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Red]#,##0"/>
  </numFmts>
  <fonts count="43">
    <font>
      <sz val="12"/>
      <name val="新細明體"/>
      <family val="1"/>
    </font>
    <font>
      <u val="single"/>
      <sz val="12"/>
      <color indexed="36"/>
      <name val="新細明體"/>
      <family val="1"/>
    </font>
    <font>
      <u val="single"/>
      <sz val="12"/>
      <color indexed="12"/>
      <name val="新細明體"/>
      <family val="1"/>
    </font>
    <font>
      <sz val="9"/>
      <name val="新細明體"/>
      <family val="1"/>
    </font>
    <font>
      <sz val="9"/>
      <name val="細明體"/>
      <family val="3"/>
    </font>
    <font>
      <sz val="11"/>
      <name val="新細明體"/>
      <family val="1"/>
    </font>
    <font>
      <sz val="16"/>
      <name val="標楷體"/>
      <family val="4"/>
    </font>
    <font>
      <sz val="11"/>
      <name val="Times New Roman"/>
      <family val="1"/>
    </font>
    <font>
      <sz val="11"/>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diagonalDown="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82">
    <xf numFmtId="0" fontId="0" fillId="0" borderId="0" xfId="0" applyAlignment="1">
      <alignment vertical="center"/>
    </xf>
    <xf numFmtId="0" fontId="0" fillId="0" borderId="0" xfId="0" applyAlignment="1">
      <alignment horizontal="center" vertical="center"/>
    </xf>
    <xf numFmtId="0" fontId="0" fillId="0" borderId="10" xfId="33" applyFont="1" applyBorder="1" applyAlignment="1">
      <alignment vertical="center" wrapText="1"/>
      <protection/>
    </xf>
    <xf numFmtId="0" fontId="0" fillId="0" borderId="0" xfId="0" applyAlignment="1">
      <alignment vertical="center"/>
    </xf>
    <xf numFmtId="0" fontId="5" fillId="0" borderId="10" xfId="33" applyFont="1" applyBorder="1" applyAlignment="1">
      <alignment vertical="center" wrapText="1"/>
      <protection/>
    </xf>
    <xf numFmtId="0" fontId="0" fillId="0" borderId="10" xfId="0" applyFont="1" applyBorder="1" applyAlignment="1">
      <alignment horizontal="center" vertical="center"/>
    </xf>
    <xf numFmtId="0" fontId="0" fillId="0" borderId="10" xfId="33" applyFont="1" applyBorder="1" applyAlignment="1">
      <alignment horizontal="center" vertical="center"/>
      <protection/>
    </xf>
    <xf numFmtId="0" fontId="0" fillId="0" borderId="10" xfId="33" applyFont="1" applyBorder="1" applyAlignment="1">
      <alignment vertical="center" wrapText="1"/>
      <protection/>
    </xf>
    <xf numFmtId="0" fontId="0" fillId="0" borderId="10" xfId="0" applyFont="1" applyBorder="1" applyAlignment="1">
      <alignment horizontal="center" vertical="center"/>
    </xf>
    <xf numFmtId="0" fontId="7" fillId="0" borderId="10" xfId="33" applyFont="1" applyBorder="1" applyAlignment="1">
      <alignment horizontal="center" vertical="center"/>
      <protection/>
    </xf>
    <xf numFmtId="0" fontId="8" fillId="0" borderId="10" xfId="33" applyFont="1" applyBorder="1" applyAlignment="1">
      <alignment horizontal="center" vertical="center"/>
      <protection/>
    </xf>
    <xf numFmtId="176" fontId="5" fillId="0" borderId="10" xfId="34" applyNumberFormat="1" applyFont="1" applyBorder="1" applyAlignment="1">
      <alignment vertical="center"/>
    </xf>
    <xf numFmtId="177" fontId="5" fillId="0" borderId="10" xfId="33" applyNumberFormat="1" applyFont="1" applyBorder="1" applyAlignment="1">
      <alignment vertical="center"/>
      <protection/>
    </xf>
    <xf numFmtId="176" fontId="5" fillId="0" borderId="10" xfId="0" applyNumberFormat="1" applyFont="1" applyBorder="1" applyAlignment="1">
      <alignment vertical="center"/>
    </xf>
    <xf numFmtId="0" fontId="5" fillId="0" borderId="0" xfId="0" applyFont="1" applyAlignment="1">
      <alignment vertical="center"/>
    </xf>
    <xf numFmtId="176" fontId="5" fillId="0" borderId="10" xfId="34" applyNumberFormat="1" applyFont="1" applyBorder="1" applyAlignment="1">
      <alignment vertical="center" wrapText="1"/>
    </xf>
    <xf numFmtId="0" fontId="0" fillId="0" borderId="0" xfId="33" applyFont="1" applyFill="1" applyBorder="1" applyAlignment="1">
      <alignment vertical="center" wrapText="1"/>
      <protection/>
    </xf>
    <xf numFmtId="177" fontId="0" fillId="0" borderId="10" xfId="0" applyNumberFormat="1" applyBorder="1" applyAlignment="1">
      <alignment vertical="center"/>
    </xf>
    <xf numFmtId="0" fontId="0" fillId="0" borderId="10" xfId="0" applyBorder="1" applyAlignment="1">
      <alignment horizontal="center" vertical="center"/>
    </xf>
    <xf numFmtId="0" fontId="0" fillId="0" borderId="10" xfId="33" applyFont="1" applyBorder="1" applyAlignment="1">
      <alignment vertical="center" wrapText="1"/>
      <protection/>
    </xf>
    <xf numFmtId="0" fontId="0" fillId="0" borderId="0" xfId="33" applyFont="1" applyFill="1" applyBorder="1" applyAlignment="1">
      <alignment vertical="center"/>
      <protection/>
    </xf>
    <xf numFmtId="0" fontId="0" fillId="0" borderId="11" xfId="33" applyFont="1" applyFill="1" applyBorder="1" applyAlignment="1">
      <alignment vertical="center" wrapText="1"/>
      <protection/>
    </xf>
    <xf numFmtId="0" fontId="0" fillId="0" borderId="10" xfId="0" applyBorder="1" applyAlignment="1">
      <alignment vertical="center"/>
    </xf>
    <xf numFmtId="178" fontId="5" fillId="0" borderId="10" xfId="0" applyNumberFormat="1" applyFont="1" applyBorder="1" applyAlignment="1">
      <alignment vertical="center"/>
    </xf>
    <xf numFmtId="0" fontId="0" fillId="0" borderId="10" xfId="0" applyBorder="1" applyAlignment="1">
      <alignment vertical="center" shrinkToFi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0" fillId="0" borderId="17" xfId="33" applyFont="1" applyFill="1" applyBorder="1" applyAlignment="1">
      <alignment vertical="center" wrapText="1"/>
      <protection/>
    </xf>
    <xf numFmtId="0" fontId="0" fillId="0" borderId="18" xfId="33" applyFont="1" applyFill="1" applyBorder="1" applyAlignment="1">
      <alignment vertical="center"/>
      <protection/>
    </xf>
    <xf numFmtId="0" fontId="0" fillId="0" borderId="19" xfId="33" applyFont="1" applyFill="1" applyBorder="1" applyAlignment="1">
      <alignment vertical="center"/>
      <protection/>
    </xf>
    <xf numFmtId="0" fontId="0" fillId="0" borderId="10" xfId="33" applyFont="1" applyBorder="1" applyAlignment="1">
      <alignment horizontal="center" vertical="center"/>
      <protection/>
    </xf>
    <xf numFmtId="0" fontId="0" fillId="0" borderId="11" xfId="0" applyFill="1" applyBorder="1" applyAlignment="1">
      <alignment vertical="center"/>
    </xf>
    <xf numFmtId="178" fontId="5" fillId="0" borderId="0" xfId="0" applyNumberFormat="1" applyFont="1" applyBorder="1" applyAlignment="1">
      <alignment vertical="center"/>
    </xf>
    <xf numFmtId="0" fontId="0" fillId="0" borderId="0" xfId="0" applyFill="1" applyBorder="1" applyAlignment="1">
      <alignment vertical="center"/>
    </xf>
    <xf numFmtId="178" fontId="0" fillId="0" borderId="0" xfId="0" applyNumberFormat="1" applyAlignment="1">
      <alignment vertical="center"/>
    </xf>
    <xf numFmtId="0" fontId="5" fillId="0" borderId="10" xfId="33" applyFont="1" applyBorder="1" applyAlignment="1">
      <alignment horizontal="center" vertical="center" wrapText="1"/>
      <protection/>
    </xf>
    <xf numFmtId="0" fontId="0" fillId="0" borderId="10" xfId="0" applyFont="1" applyBorder="1" applyAlignment="1">
      <alignment vertical="center"/>
    </xf>
    <xf numFmtId="177" fontId="0" fillId="0" borderId="0" xfId="0" applyNumberFormat="1" applyAlignment="1">
      <alignment vertical="center"/>
    </xf>
    <xf numFmtId="0" fontId="0" fillId="0" borderId="17" xfId="33" applyFont="1" applyFill="1" applyBorder="1" applyAlignment="1">
      <alignment vertical="center"/>
      <protection/>
    </xf>
    <xf numFmtId="0" fontId="0" fillId="0" borderId="20" xfId="0" applyFill="1" applyBorder="1" applyAlignment="1">
      <alignment vertical="center"/>
    </xf>
    <xf numFmtId="0" fontId="5" fillId="0" borderId="21" xfId="0" applyFont="1" applyBorder="1" applyAlignment="1">
      <alignment vertical="center"/>
    </xf>
    <xf numFmtId="0" fontId="0" fillId="0" borderId="14" xfId="0" applyFill="1" applyBorder="1" applyAlignment="1">
      <alignment vertical="center"/>
    </xf>
    <xf numFmtId="178" fontId="5" fillId="0" borderId="14" xfId="0" applyNumberFormat="1" applyFont="1" applyBorder="1" applyAlignment="1">
      <alignment vertical="center"/>
    </xf>
    <xf numFmtId="0" fontId="0" fillId="0" borderId="14" xfId="33" applyFont="1" applyFill="1" applyBorder="1" applyAlignment="1">
      <alignment vertical="center"/>
      <protection/>
    </xf>
    <xf numFmtId="176" fontId="0" fillId="0" borderId="0" xfId="0" applyNumberFormat="1" applyAlignment="1">
      <alignment vertical="center"/>
    </xf>
    <xf numFmtId="0" fontId="0" fillId="0" borderId="15" xfId="33" applyFont="1" applyFill="1" applyBorder="1" applyAlignment="1">
      <alignment vertical="center"/>
      <protection/>
    </xf>
    <xf numFmtId="178" fontId="5" fillId="0" borderId="10" xfId="0" applyNumberFormat="1" applyFont="1" applyBorder="1" applyAlignment="1">
      <alignment horizontal="right" vertical="center"/>
    </xf>
    <xf numFmtId="0" fontId="0" fillId="0" borderId="10" xfId="33" applyFont="1" applyBorder="1" applyAlignment="1">
      <alignment horizontal="center" vertical="center" wrapText="1"/>
      <protection/>
    </xf>
    <xf numFmtId="0" fontId="0" fillId="0" borderId="10" xfId="33" applyFont="1" applyBorder="1" applyAlignment="1">
      <alignment horizontal="center" vertical="center" wrapText="1"/>
      <protection/>
    </xf>
    <xf numFmtId="0" fontId="5" fillId="0" borderId="10" xfId="33" applyFont="1" applyBorder="1" applyAlignment="1">
      <alignment horizontal="left" wrapText="1"/>
      <protection/>
    </xf>
    <xf numFmtId="0" fontId="0" fillId="0" borderId="10" xfId="33" applyFont="1" applyBorder="1" applyAlignment="1">
      <alignment wrapText="1"/>
      <protection/>
    </xf>
    <xf numFmtId="0" fontId="0" fillId="0" borderId="10" xfId="0" applyFont="1" applyBorder="1" applyAlignment="1">
      <alignment vertical="center" shrinkToFit="1"/>
    </xf>
    <xf numFmtId="178" fontId="5" fillId="0" borderId="11" xfId="0" applyNumberFormat="1" applyFont="1" applyFill="1" applyBorder="1" applyAlignment="1">
      <alignment vertical="center"/>
    </xf>
    <xf numFmtId="178" fontId="5" fillId="0" borderId="18" xfId="0" applyNumberFormat="1" applyFont="1" applyFill="1" applyBorder="1" applyAlignment="1">
      <alignment vertical="center"/>
    </xf>
    <xf numFmtId="178" fontId="0" fillId="0" borderId="0" xfId="0" applyNumberFormat="1" applyBorder="1" applyAlignment="1">
      <alignment vertical="center"/>
    </xf>
    <xf numFmtId="178" fontId="5" fillId="0" borderId="0" xfId="0" applyNumberFormat="1" applyFont="1" applyFill="1" applyBorder="1" applyAlignment="1">
      <alignment vertical="center"/>
    </xf>
    <xf numFmtId="0" fontId="0" fillId="33" borderId="10" xfId="0" applyFill="1" applyBorder="1" applyAlignment="1">
      <alignment vertical="center"/>
    </xf>
    <xf numFmtId="178" fontId="5" fillId="0" borderId="22" xfId="0" applyNumberFormat="1" applyFont="1" applyBorder="1" applyAlignment="1">
      <alignment vertical="center"/>
    </xf>
    <xf numFmtId="0" fontId="6" fillId="0" borderId="15" xfId="0" applyFont="1" applyBorder="1" applyAlignment="1">
      <alignment horizontal="center" vertical="center"/>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33" applyFont="1" applyFill="1" applyBorder="1" applyAlignment="1">
      <alignment horizontal="left" vertical="center" wrapText="1"/>
      <protection/>
    </xf>
    <xf numFmtId="176" fontId="5" fillId="0" borderId="20" xfId="34" applyNumberFormat="1" applyFont="1" applyBorder="1" applyAlignment="1">
      <alignment horizontal="center" vertical="center"/>
    </xf>
    <xf numFmtId="176" fontId="5" fillId="0" borderId="21" xfId="34" applyNumberFormat="1" applyFont="1" applyBorder="1" applyAlignment="1">
      <alignment horizontal="center" vertical="center"/>
    </xf>
    <xf numFmtId="176" fontId="5" fillId="0" borderId="23" xfId="34" applyNumberFormat="1" applyFont="1" applyBorder="1" applyAlignment="1">
      <alignment horizontal="center" vertical="center"/>
    </xf>
    <xf numFmtId="176" fontId="5" fillId="0" borderId="17" xfId="34" applyNumberFormat="1" applyFont="1" applyBorder="1" applyAlignment="1">
      <alignment horizontal="center" vertical="center" textRotation="255" wrapText="1"/>
    </xf>
    <xf numFmtId="176" fontId="5" fillId="0" borderId="11" xfId="34" applyNumberFormat="1" applyFont="1" applyBorder="1" applyAlignment="1">
      <alignment horizontal="center" vertical="center" textRotation="255" wrapText="1"/>
    </xf>
    <xf numFmtId="176" fontId="5" fillId="0" borderId="24" xfId="34" applyNumberFormat="1" applyFont="1" applyBorder="1" applyAlignment="1">
      <alignment horizontal="center" vertical="center" textRotation="255" wrapText="1"/>
    </xf>
    <xf numFmtId="176" fontId="5" fillId="0" borderId="25" xfId="34" applyNumberFormat="1" applyFont="1" applyBorder="1" applyAlignment="1">
      <alignment horizontal="center" vertical="center"/>
    </xf>
    <xf numFmtId="176" fontId="5" fillId="0" borderId="14" xfId="34" applyNumberFormat="1" applyFont="1" applyBorder="1" applyAlignment="1">
      <alignment horizontal="center" vertical="center"/>
    </xf>
    <xf numFmtId="176" fontId="5" fillId="0" borderId="12" xfId="34" applyNumberFormat="1" applyFont="1" applyBorder="1" applyAlignment="1">
      <alignment horizontal="center" vertical="center"/>
    </xf>
    <xf numFmtId="176" fontId="5" fillId="0" borderId="18" xfId="34" applyNumberFormat="1" applyFont="1" applyBorder="1" applyAlignment="1">
      <alignment horizontal="center" vertical="center"/>
    </xf>
    <xf numFmtId="176" fontId="5" fillId="0" borderId="0" xfId="34" applyNumberFormat="1" applyFont="1" applyBorder="1" applyAlignment="1">
      <alignment horizontal="center" vertical="center"/>
    </xf>
    <xf numFmtId="176" fontId="5" fillId="0" borderId="16" xfId="34" applyNumberFormat="1" applyFont="1" applyBorder="1" applyAlignment="1">
      <alignment horizontal="center" vertical="center"/>
    </xf>
    <xf numFmtId="176" fontId="5" fillId="0" borderId="19" xfId="34" applyNumberFormat="1" applyFont="1" applyBorder="1" applyAlignment="1">
      <alignment horizontal="center" vertical="center"/>
    </xf>
    <xf numFmtId="176" fontId="5" fillId="0" borderId="15" xfId="34" applyNumberFormat="1" applyFont="1" applyBorder="1" applyAlignment="1">
      <alignment horizontal="center" vertical="center"/>
    </xf>
    <xf numFmtId="176" fontId="5" fillId="0" borderId="13" xfId="34" applyNumberFormat="1"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6"/>
  <sheetViews>
    <sheetView zoomScalePageLayoutView="0" workbookViewId="0" topLeftCell="A28">
      <selection activeCell="A37" sqref="A37:IV43"/>
    </sheetView>
  </sheetViews>
  <sheetFormatPr defaultColWidth="9.00390625" defaultRowHeight="16.5"/>
  <cols>
    <col min="1" max="1" width="22.625" style="0" customWidth="1"/>
    <col min="2" max="13" width="8.625" style="14" customWidth="1"/>
    <col min="14" max="14" width="10.625" style="14" customWidth="1"/>
    <col min="15" max="15" width="11.50390625" style="0" customWidth="1"/>
    <col min="19" max="19" width="10.875" style="0" bestFit="1" customWidth="1"/>
  </cols>
  <sheetData>
    <row r="1" spans="1:14" ht="30.75" customHeight="1">
      <c r="A1" s="63" t="s">
        <v>183</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39.75" customHeight="1">
      <c r="A3" s="4" t="s">
        <v>170</v>
      </c>
      <c r="B3" s="11">
        <v>33764</v>
      </c>
      <c r="C3" s="11">
        <v>32490</v>
      </c>
      <c r="D3" s="11">
        <v>23509</v>
      </c>
      <c r="E3" s="11">
        <v>57930</v>
      </c>
      <c r="F3" s="11">
        <v>25265</v>
      </c>
      <c r="G3" s="11">
        <v>29160</v>
      </c>
      <c r="H3" s="11">
        <v>27860</v>
      </c>
      <c r="I3" s="11">
        <v>24494</v>
      </c>
      <c r="J3" s="11">
        <v>25240</v>
      </c>
      <c r="K3" s="11">
        <v>30045</v>
      </c>
      <c r="L3" s="11">
        <v>30384</v>
      </c>
      <c r="M3" s="11">
        <v>42368</v>
      </c>
      <c r="N3" s="12">
        <f>SUM(B3:M3)</f>
        <v>382509</v>
      </c>
    </row>
    <row r="4" spans="1:14" s="3" customFormat="1" ht="39.75" customHeight="1">
      <c r="A4" s="54" t="s">
        <v>1</v>
      </c>
      <c r="B4" s="11">
        <v>41305</v>
      </c>
      <c r="C4" s="11">
        <v>30628</v>
      </c>
      <c r="D4" s="11">
        <v>28041</v>
      </c>
      <c r="E4" s="11">
        <v>24038</v>
      </c>
      <c r="F4" s="11">
        <v>25102</v>
      </c>
      <c r="G4" s="11">
        <v>22737</v>
      </c>
      <c r="H4" s="11">
        <v>23783</v>
      </c>
      <c r="I4" s="11">
        <v>22690</v>
      </c>
      <c r="J4" s="11">
        <v>21847</v>
      </c>
      <c r="K4" s="11">
        <v>26502</v>
      </c>
      <c r="L4" s="11">
        <v>26479</v>
      </c>
      <c r="M4" s="11">
        <v>36412</v>
      </c>
      <c r="N4" s="12">
        <f aca="true" t="shared" si="0" ref="N4:N9">SUM(B4:M4)</f>
        <v>329564</v>
      </c>
    </row>
    <row r="5" spans="1:14" s="3" customFormat="1" ht="39.75" customHeight="1">
      <c r="A5" s="7" t="s">
        <v>4</v>
      </c>
      <c r="B5" s="11">
        <v>35437</v>
      </c>
      <c r="C5" s="11">
        <v>26820</v>
      </c>
      <c r="D5" s="11">
        <v>19888</v>
      </c>
      <c r="E5" s="11">
        <v>8391</v>
      </c>
      <c r="F5" s="11">
        <v>9840</v>
      </c>
      <c r="G5" s="11">
        <v>10041</v>
      </c>
      <c r="H5" s="11">
        <v>12056</v>
      </c>
      <c r="I5" s="11">
        <v>11308</v>
      </c>
      <c r="J5" s="11">
        <v>9322</v>
      </c>
      <c r="K5" s="11">
        <v>19229</v>
      </c>
      <c r="L5" s="11">
        <v>14403</v>
      </c>
      <c r="M5" s="11"/>
      <c r="N5" s="12">
        <f t="shared" si="0"/>
        <v>176735</v>
      </c>
    </row>
    <row r="6" spans="1:14" s="3" customFormat="1" ht="39.75" customHeight="1">
      <c r="A6" s="55" t="s">
        <v>6</v>
      </c>
      <c r="B6" s="11">
        <v>27186</v>
      </c>
      <c r="C6" s="11">
        <v>36838</v>
      </c>
      <c r="D6" s="11">
        <v>27555</v>
      </c>
      <c r="E6" s="11">
        <v>17314</v>
      </c>
      <c r="F6" s="11">
        <v>16591</v>
      </c>
      <c r="G6" s="11">
        <v>19333</v>
      </c>
      <c r="H6" s="11">
        <v>16465</v>
      </c>
      <c r="I6" s="11">
        <v>14855</v>
      </c>
      <c r="J6" s="11">
        <v>17611</v>
      </c>
      <c r="K6" s="11">
        <v>25959</v>
      </c>
      <c r="L6" s="11">
        <v>20315</v>
      </c>
      <c r="M6" s="11"/>
      <c r="N6" s="12">
        <f t="shared" si="0"/>
        <v>240022</v>
      </c>
    </row>
    <row r="7" spans="1:15" s="3" customFormat="1" ht="39.75" customHeight="1">
      <c r="A7" s="7" t="s">
        <v>110</v>
      </c>
      <c r="B7" s="11">
        <v>10417</v>
      </c>
      <c r="C7" s="11">
        <v>14032</v>
      </c>
      <c r="D7" s="11">
        <v>15011</v>
      </c>
      <c r="E7" s="11">
        <v>17855</v>
      </c>
      <c r="F7" s="11">
        <v>11090</v>
      </c>
      <c r="G7" s="11">
        <v>20055</v>
      </c>
      <c r="H7" s="11">
        <v>17053</v>
      </c>
      <c r="I7" s="11">
        <v>13631</v>
      </c>
      <c r="J7" s="11">
        <v>11157</v>
      </c>
      <c r="K7" s="11">
        <v>21796</v>
      </c>
      <c r="L7" s="11">
        <v>15519</v>
      </c>
      <c r="M7" s="11">
        <v>13090</v>
      </c>
      <c r="N7" s="12">
        <f t="shared" si="0"/>
        <v>180706</v>
      </c>
      <c r="O7"/>
    </row>
    <row r="8" spans="1:14" s="3" customFormat="1" ht="39.75" customHeight="1">
      <c r="A8" s="19" t="s">
        <v>116</v>
      </c>
      <c r="B8" s="11">
        <v>44402</v>
      </c>
      <c r="C8" s="11">
        <v>54018</v>
      </c>
      <c r="D8" s="11">
        <v>44059</v>
      </c>
      <c r="E8" s="11">
        <v>35804</v>
      </c>
      <c r="F8" s="11">
        <v>46345</v>
      </c>
      <c r="G8" s="11">
        <v>39249</v>
      </c>
      <c r="H8" s="11">
        <v>45389</v>
      </c>
      <c r="I8" s="11">
        <v>52398</v>
      </c>
      <c r="J8" s="11">
        <v>40347</v>
      </c>
      <c r="K8" s="11">
        <v>41554</v>
      </c>
      <c r="L8" s="11">
        <v>38031</v>
      </c>
      <c r="M8" s="11">
        <v>40693</v>
      </c>
      <c r="N8" s="12">
        <f t="shared" si="0"/>
        <v>522289</v>
      </c>
    </row>
    <row r="9" spans="1:14" s="3" customFormat="1" ht="39.75" customHeight="1">
      <c r="A9" s="19" t="s">
        <v>117</v>
      </c>
      <c r="B9" s="11">
        <v>2911</v>
      </c>
      <c r="C9" s="11">
        <v>2746</v>
      </c>
      <c r="D9" s="11">
        <v>2413</v>
      </c>
      <c r="E9" s="11">
        <v>2008</v>
      </c>
      <c r="F9" s="11">
        <v>2051</v>
      </c>
      <c r="G9" s="11">
        <v>4635</v>
      </c>
      <c r="H9" s="11">
        <v>3503</v>
      </c>
      <c r="I9" s="11">
        <v>4054</v>
      </c>
      <c r="J9" s="11">
        <v>3878</v>
      </c>
      <c r="K9" s="11">
        <v>5827</v>
      </c>
      <c r="L9" s="11">
        <v>2898</v>
      </c>
      <c r="M9" s="11">
        <v>4519</v>
      </c>
      <c r="N9" s="12">
        <f t="shared" si="0"/>
        <v>41443</v>
      </c>
    </row>
    <row r="10" spans="1:19" ht="30" customHeight="1">
      <c r="A10" s="8" t="s">
        <v>29</v>
      </c>
      <c r="B10" s="13">
        <f>SUM(B3:B9)</f>
        <v>195422</v>
      </c>
      <c r="C10" s="13">
        <f aca="true" t="shared" si="1" ref="C10:M10">SUM(C3:C9)</f>
        <v>197572</v>
      </c>
      <c r="D10" s="13">
        <f t="shared" si="1"/>
        <v>160476</v>
      </c>
      <c r="E10" s="13">
        <f t="shared" si="1"/>
        <v>163340</v>
      </c>
      <c r="F10" s="13">
        <f t="shared" si="1"/>
        <v>136284</v>
      </c>
      <c r="G10" s="13">
        <f t="shared" si="1"/>
        <v>145210</v>
      </c>
      <c r="H10" s="13">
        <f t="shared" si="1"/>
        <v>146109</v>
      </c>
      <c r="I10" s="13">
        <f t="shared" si="1"/>
        <v>143430</v>
      </c>
      <c r="J10" s="13">
        <f t="shared" si="1"/>
        <v>129402</v>
      </c>
      <c r="K10" s="13">
        <f t="shared" si="1"/>
        <v>170912</v>
      </c>
      <c r="L10" s="13">
        <f t="shared" si="1"/>
        <v>148029</v>
      </c>
      <c r="M10" s="13">
        <f t="shared" si="1"/>
        <v>137082</v>
      </c>
      <c r="N10" s="13">
        <f>SUM(B10:M10)</f>
        <v>1873268</v>
      </c>
      <c r="O10" s="42">
        <f>SUM(N3:N9)</f>
        <v>1873268</v>
      </c>
      <c r="S10" s="49"/>
    </row>
    <row r="11" spans="1:15" ht="17.25" customHeight="1">
      <c r="A11" s="48" t="s">
        <v>184</v>
      </c>
      <c r="B11" s="29"/>
      <c r="C11" s="29"/>
      <c r="D11" s="29"/>
      <c r="E11" s="29"/>
      <c r="F11" s="29"/>
      <c r="G11" s="29"/>
      <c r="H11" s="29"/>
      <c r="I11" s="29"/>
      <c r="J11" s="29"/>
      <c r="K11" s="29"/>
      <c r="L11" s="29"/>
      <c r="M11" s="29"/>
      <c r="N11" s="29"/>
      <c r="O11" s="27"/>
    </row>
    <row r="12" spans="1:15" ht="17.25" customHeight="1">
      <c r="A12" s="20" t="s">
        <v>185</v>
      </c>
      <c r="B12" s="28"/>
      <c r="C12" s="28"/>
      <c r="D12" s="28"/>
      <c r="E12" s="28"/>
      <c r="F12" s="28"/>
      <c r="G12" s="28"/>
      <c r="H12" s="28"/>
      <c r="I12" s="28"/>
      <c r="J12" s="28"/>
      <c r="K12" s="28"/>
      <c r="L12" s="28"/>
      <c r="M12" s="28"/>
      <c r="N12" s="28"/>
      <c r="O12" s="27"/>
    </row>
    <row r="13" spans="1:15" ht="16.5">
      <c r="A13" s="20" t="s">
        <v>191</v>
      </c>
      <c r="B13" s="28"/>
      <c r="C13" s="28"/>
      <c r="D13" s="28"/>
      <c r="E13" s="28"/>
      <c r="F13" s="28"/>
      <c r="G13" s="28"/>
      <c r="H13" s="28"/>
      <c r="I13" s="28"/>
      <c r="J13" s="28"/>
      <c r="K13" s="28"/>
      <c r="L13" s="28"/>
      <c r="M13" s="28"/>
      <c r="N13" s="28"/>
      <c r="O13" s="27"/>
    </row>
    <row r="14" spans="1:15" ht="16.5">
      <c r="A14" s="20" t="s">
        <v>172</v>
      </c>
      <c r="B14" s="28"/>
      <c r="C14" s="28"/>
      <c r="D14" s="28"/>
      <c r="E14" s="28"/>
      <c r="F14" s="28"/>
      <c r="G14" s="28"/>
      <c r="H14" s="28"/>
      <c r="I14" s="28"/>
      <c r="J14" s="28"/>
      <c r="K14" s="28"/>
      <c r="L14" s="28"/>
      <c r="M14" s="28"/>
      <c r="N14" s="28"/>
      <c r="O14" s="27"/>
    </row>
    <row r="15" spans="1:15" ht="16.5">
      <c r="A15" s="50" t="s">
        <v>189</v>
      </c>
      <c r="B15" s="30"/>
      <c r="C15" s="30"/>
      <c r="D15" s="30"/>
      <c r="E15" s="30"/>
      <c r="F15" s="30"/>
      <c r="G15" s="30"/>
      <c r="H15" s="30"/>
      <c r="I15" s="30"/>
      <c r="J15" s="30"/>
      <c r="K15" s="30"/>
      <c r="L15" s="30"/>
      <c r="M15" s="30"/>
      <c r="N15" s="30"/>
      <c r="O15" s="27"/>
    </row>
    <row r="16" spans="1:14" ht="28.5" customHeight="1">
      <c r="A16" s="6" t="s">
        <v>2</v>
      </c>
      <c r="B16" s="9" t="s">
        <v>8</v>
      </c>
      <c r="C16" s="9" t="s">
        <v>9</v>
      </c>
      <c r="D16" s="9" t="s">
        <v>10</v>
      </c>
      <c r="E16" s="9" t="s">
        <v>11</v>
      </c>
      <c r="F16" s="9" t="s">
        <v>12</v>
      </c>
      <c r="G16" s="9" t="s">
        <v>13</v>
      </c>
      <c r="H16" s="9" t="s">
        <v>14</v>
      </c>
      <c r="I16" s="9" t="s">
        <v>15</v>
      </c>
      <c r="J16" s="9" t="s">
        <v>16</v>
      </c>
      <c r="K16" s="9" t="s">
        <v>17</v>
      </c>
      <c r="L16" s="9" t="s">
        <v>18</v>
      </c>
      <c r="M16" s="9" t="s">
        <v>19</v>
      </c>
      <c r="N16" s="10" t="s">
        <v>20</v>
      </c>
    </row>
    <row r="17" spans="1:14" ht="30" customHeight="1">
      <c r="A17" s="41" t="s">
        <v>111</v>
      </c>
      <c r="B17" s="23">
        <v>20770</v>
      </c>
      <c r="C17" s="23">
        <v>20794</v>
      </c>
      <c r="D17" s="23">
        <v>12606</v>
      </c>
      <c r="E17" s="23">
        <v>11718</v>
      </c>
      <c r="F17" s="23">
        <v>10001</v>
      </c>
      <c r="G17" s="23">
        <v>13019</v>
      </c>
      <c r="H17" s="23">
        <v>11995</v>
      </c>
      <c r="I17" s="23">
        <v>12086</v>
      </c>
      <c r="J17" s="23">
        <v>10866</v>
      </c>
      <c r="K17" s="23">
        <v>22509</v>
      </c>
      <c r="L17" s="23">
        <v>18635</v>
      </c>
      <c r="M17" s="23"/>
      <c r="N17" s="23">
        <f>SUM(B17:M17)</f>
        <v>164999</v>
      </c>
    </row>
    <row r="18" spans="1:16" ht="30" customHeight="1">
      <c r="A18" s="56" t="s">
        <v>118</v>
      </c>
      <c r="B18" s="23">
        <v>5180</v>
      </c>
      <c r="C18" s="23">
        <v>4677</v>
      </c>
      <c r="D18" s="23">
        <v>4044</v>
      </c>
      <c r="E18" s="23">
        <v>3313</v>
      </c>
      <c r="F18" s="23">
        <v>1882</v>
      </c>
      <c r="G18" s="23">
        <v>3047</v>
      </c>
      <c r="H18" s="23">
        <v>2887</v>
      </c>
      <c r="I18" s="23">
        <v>2376</v>
      </c>
      <c r="J18" s="23">
        <v>1728</v>
      </c>
      <c r="K18" s="23">
        <v>3506</v>
      </c>
      <c r="L18" s="23">
        <v>2873</v>
      </c>
      <c r="M18" s="23">
        <v>2824</v>
      </c>
      <c r="N18" s="23">
        <f aca="true" t="shared" si="2" ref="N18:N26">SUM(B18:M18)</f>
        <v>38337</v>
      </c>
      <c r="O18" s="58"/>
      <c r="P18" s="27"/>
    </row>
    <row r="19" spans="1:16" ht="30" customHeight="1">
      <c r="A19" s="56" t="s">
        <v>186</v>
      </c>
      <c r="B19" s="23">
        <v>569</v>
      </c>
      <c r="C19" s="23">
        <v>60</v>
      </c>
      <c r="D19" s="23">
        <v>100</v>
      </c>
      <c r="E19" s="23">
        <v>263</v>
      </c>
      <c r="F19" s="23">
        <v>271</v>
      </c>
      <c r="G19" s="23">
        <v>229</v>
      </c>
      <c r="H19" s="23">
        <v>407</v>
      </c>
      <c r="I19" s="23">
        <v>237</v>
      </c>
      <c r="J19" s="23">
        <v>364</v>
      </c>
      <c r="K19" s="23">
        <v>407</v>
      </c>
      <c r="L19" s="23">
        <v>224</v>
      </c>
      <c r="M19" s="23"/>
      <c r="N19" s="23">
        <f t="shared" si="2"/>
        <v>3131</v>
      </c>
      <c r="O19" s="58"/>
      <c r="P19" s="27"/>
    </row>
    <row r="20" spans="1:16" ht="30" customHeight="1">
      <c r="A20" s="22" t="s">
        <v>115</v>
      </c>
      <c r="B20" s="23">
        <v>0</v>
      </c>
      <c r="C20" s="23">
        <v>0</v>
      </c>
      <c r="D20" s="23">
        <v>0</v>
      </c>
      <c r="E20" s="23">
        <v>0</v>
      </c>
      <c r="F20" s="23">
        <v>0</v>
      </c>
      <c r="G20" s="23">
        <v>0</v>
      </c>
      <c r="H20" s="23">
        <v>0</v>
      </c>
      <c r="I20" s="23">
        <v>0</v>
      </c>
      <c r="J20" s="23">
        <v>0</v>
      </c>
      <c r="K20" s="23">
        <v>0</v>
      </c>
      <c r="L20" s="23">
        <v>0</v>
      </c>
      <c r="M20" s="23"/>
      <c r="N20" s="23">
        <f t="shared" si="2"/>
        <v>0</v>
      </c>
      <c r="O20" s="58"/>
      <c r="P20" s="27"/>
    </row>
    <row r="21" spans="1:16" ht="30" customHeight="1">
      <c r="A21" s="22" t="s">
        <v>136</v>
      </c>
      <c r="B21" s="23">
        <v>4967</v>
      </c>
      <c r="C21" s="23">
        <v>4490</v>
      </c>
      <c r="D21" s="23">
        <v>2940</v>
      </c>
      <c r="E21" s="51">
        <v>3352</v>
      </c>
      <c r="F21" s="23">
        <v>1772</v>
      </c>
      <c r="G21" s="23">
        <v>4091</v>
      </c>
      <c r="H21" s="23">
        <v>4005</v>
      </c>
      <c r="I21" s="23">
        <v>3957</v>
      </c>
      <c r="J21" s="23">
        <v>4005</v>
      </c>
      <c r="K21" s="23">
        <v>2525</v>
      </c>
      <c r="L21" s="23">
        <v>3027</v>
      </c>
      <c r="M21" s="23"/>
      <c r="N21" s="23">
        <f t="shared" si="2"/>
        <v>39131</v>
      </c>
      <c r="O21" s="58"/>
      <c r="P21" s="27"/>
    </row>
    <row r="22" spans="1:15" ht="30" customHeight="1">
      <c r="A22" s="41" t="s">
        <v>114</v>
      </c>
      <c r="B22" s="23">
        <v>27</v>
      </c>
      <c r="C22" s="23">
        <v>0</v>
      </c>
      <c r="D22" s="23">
        <v>0</v>
      </c>
      <c r="E22" s="23">
        <v>0</v>
      </c>
      <c r="F22" s="23">
        <v>0</v>
      </c>
      <c r="G22" s="23">
        <v>214</v>
      </c>
      <c r="H22" s="23">
        <v>276</v>
      </c>
      <c r="I22" s="23">
        <v>98</v>
      </c>
      <c r="J22" s="23">
        <v>234</v>
      </c>
      <c r="K22" s="23">
        <v>367</v>
      </c>
      <c r="L22" s="23">
        <v>143</v>
      </c>
      <c r="M22" s="23">
        <v>433</v>
      </c>
      <c r="N22" s="23">
        <f t="shared" si="2"/>
        <v>1792</v>
      </c>
      <c r="O22" s="58"/>
    </row>
    <row r="23" spans="1:15" ht="30" customHeight="1">
      <c r="A23" s="41" t="s">
        <v>141</v>
      </c>
      <c r="B23" s="23">
        <v>2643</v>
      </c>
      <c r="C23" s="23">
        <v>2519</v>
      </c>
      <c r="D23" s="23">
        <v>1593</v>
      </c>
      <c r="E23" s="23">
        <v>1315</v>
      </c>
      <c r="F23" s="23">
        <v>795</v>
      </c>
      <c r="G23" s="23">
        <v>927</v>
      </c>
      <c r="H23" s="23">
        <v>761</v>
      </c>
      <c r="I23" s="23">
        <v>879</v>
      </c>
      <c r="J23" s="23">
        <v>593</v>
      </c>
      <c r="K23" s="23">
        <v>936</v>
      </c>
      <c r="L23" s="23">
        <v>793</v>
      </c>
      <c r="M23" s="23"/>
      <c r="N23" s="23">
        <f t="shared" si="2"/>
        <v>13754</v>
      </c>
      <c r="O23" s="58"/>
    </row>
    <row r="24" spans="1:15" ht="30" customHeight="1">
      <c r="A24" s="22" t="s">
        <v>142</v>
      </c>
      <c r="B24" s="23">
        <v>14531</v>
      </c>
      <c r="C24" s="23">
        <v>12417</v>
      </c>
      <c r="D24" s="23">
        <v>12621</v>
      </c>
      <c r="E24" s="23">
        <v>9989</v>
      </c>
      <c r="F24" s="23">
        <v>5394</v>
      </c>
      <c r="G24" s="23">
        <v>10322</v>
      </c>
      <c r="H24" s="23">
        <v>7929</v>
      </c>
      <c r="I24" s="23">
        <v>9561</v>
      </c>
      <c r="J24" s="23">
        <v>6478</v>
      </c>
      <c r="K24" s="23">
        <v>14379</v>
      </c>
      <c r="L24" s="23">
        <v>13283</v>
      </c>
      <c r="M24" s="23">
        <v>12698</v>
      </c>
      <c r="N24" s="23">
        <f t="shared" si="2"/>
        <v>129602</v>
      </c>
      <c r="O24" s="58"/>
    </row>
    <row r="25" spans="1:15" ht="30" customHeight="1">
      <c r="A25" s="61" t="s">
        <v>187</v>
      </c>
      <c r="B25" s="23">
        <v>57</v>
      </c>
      <c r="C25" s="23">
        <v>66</v>
      </c>
      <c r="D25" s="23">
        <v>51</v>
      </c>
      <c r="E25" s="23">
        <v>112</v>
      </c>
      <c r="F25" s="23">
        <v>80</v>
      </c>
      <c r="G25" s="23">
        <v>67</v>
      </c>
      <c r="H25" s="23">
        <v>10</v>
      </c>
      <c r="I25" s="23">
        <v>16</v>
      </c>
      <c r="J25" s="23">
        <v>21</v>
      </c>
      <c r="K25" s="23">
        <v>77</v>
      </c>
      <c r="L25" s="23">
        <v>28</v>
      </c>
      <c r="M25" s="23">
        <v>14</v>
      </c>
      <c r="N25" s="23">
        <f t="shared" si="2"/>
        <v>599</v>
      </c>
      <c r="O25" s="60"/>
    </row>
    <row r="26" spans="1:15" ht="30" customHeight="1">
      <c r="A26" s="61" t="s">
        <v>188</v>
      </c>
      <c r="B26" s="23">
        <v>263</v>
      </c>
      <c r="C26" s="23">
        <v>1466</v>
      </c>
      <c r="D26" s="23">
        <v>3098</v>
      </c>
      <c r="E26" s="23">
        <v>6200</v>
      </c>
      <c r="F26" s="23">
        <v>4678</v>
      </c>
      <c r="G26" s="62"/>
      <c r="H26" s="62"/>
      <c r="I26" s="62"/>
      <c r="J26" s="62"/>
      <c r="K26" s="62"/>
      <c r="L26" s="62"/>
      <c r="M26" s="62"/>
      <c r="N26" s="23">
        <f t="shared" si="2"/>
        <v>15705</v>
      </c>
      <c r="O26" s="60"/>
    </row>
    <row r="27" spans="1:15" ht="30" customHeight="1">
      <c r="A27" s="22" t="s">
        <v>112</v>
      </c>
      <c r="B27" s="23">
        <f>SUM(B17:B26)</f>
        <v>49007</v>
      </c>
      <c r="C27" s="23">
        <f>SUM(C17:C26)</f>
        <v>46489</v>
      </c>
      <c r="D27" s="23">
        <f aca="true" t="shared" si="3" ref="D27:M27">SUM(D17:D24)</f>
        <v>33904</v>
      </c>
      <c r="E27" s="23">
        <f t="shared" si="3"/>
        <v>29950</v>
      </c>
      <c r="F27" s="23">
        <f>SUM(F17:F26)</f>
        <v>24873</v>
      </c>
      <c r="G27" s="23">
        <f>SUM(G17:G26)</f>
        <v>31916</v>
      </c>
      <c r="H27" s="23">
        <f>SUM(H17:H26)</f>
        <v>28270</v>
      </c>
      <c r="I27" s="23">
        <f t="shared" si="3"/>
        <v>29194</v>
      </c>
      <c r="J27" s="23">
        <f>SUM(J17:J25)</f>
        <v>24289</v>
      </c>
      <c r="K27" s="23">
        <f>SUM(K17:K25)</f>
        <v>44706</v>
      </c>
      <c r="L27" s="23">
        <f t="shared" si="3"/>
        <v>38978</v>
      </c>
      <c r="M27" s="23">
        <f t="shared" si="3"/>
        <v>15955</v>
      </c>
      <c r="N27" s="23">
        <f>SUM(B27:M27)</f>
        <v>397531</v>
      </c>
      <c r="O27" s="39">
        <f>SUM(N17:N26)</f>
        <v>407050</v>
      </c>
    </row>
    <row r="28" spans="1:15" ht="16.5" customHeight="1">
      <c r="A28" s="46" t="s">
        <v>74</v>
      </c>
      <c r="B28" s="47"/>
      <c r="C28" s="47"/>
      <c r="D28" s="37"/>
      <c r="E28" s="37"/>
      <c r="F28" s="37"/>
      <c r="G28" s="37"/>
      <c r="H28" s="37"/>
      <c r="I28" s="37"/>
      <c r="J28" s="37"/>
      <c r="K28" s="37"/>
      <c r="L28" s="37"/>
      <c r="M28" s="37"/>
      <c r="N28" s="37"/>
      <c r="O28" t="s">
        <v>113</v>
      </c>
    </row>
    <row r="29" spans="1:14" ht="84.75" customHeight="1">
      <c r="A29" s="64" t="s">
        <v>190</v>
      </c>
      <c r="B29" s="65"/>
      <c r="C29" s="65"/>
      <c r="D29" s="65"/>
      <c r="E29" s="65"/>
      <c r="F29" s="65"/>
      <c r="G29" s="65"/>
      <c r="H29" s="65"/>
      <c r="I29" s="65"/>
      <c r="J29" s="65"/>
      <c r="K29" s="65"/>
      <c r="L29" s="65"/>
      <c r="M29" s="65"/>
      <c r="N29" s="65"/>
    </row>
    <row r="31" spans="1:14" ht="30" customHeight="1">
      <c r="A31" s="35" t="s">
        <v>125</v>
      </c>
      <c r="B31" s="9" t="s">
        <v>8</v>
      </c>
      <c r="C31" s="9" t="s">
        <v>9</v>
      </c>
      <c r="D31" s="9" t="s">
        <v>10</v>
      </c>
      <c r="E31" s="9" t="s">
        <v>11</v>
      </c>
      <c r="F31" s="9" t="s">
        <v>12</v>
      </c>
      <c r="G31" s="9" t="s">
        <v>13</v>
      </c>
      <c r="H31" s="9" t="s">
        <v>14</v>
      </c>
      <c r="I31" s="9" t="s">
        <v>15</v>
      </c>
      <c r="J31" s="9" t="s">
        <v>16</v>
      </c>
      <c r="K31" s="9" t="s">
        <v>17</v>
      </c>
      <c r="L31" s="9" t="s">
        <v>18</v>
      </c>
      <c r="M31" s="9" t="s">
        <v>19</v>
      </c>
      <c r="N31" s="10" t="s">
        <v>20</v>
      </c>
    </row>
    <row r="32" spans="1:16" ht="30" customHeight="1">
      <c r="A32" s="41" t="s">
        <v>135</v>
      </c>
      <c r="B32" s="57">
        <v>14531</v>
      </c>
      <c r="C32" s="23">
        <v>12417</v>
      </c>
      <c r="D32" s="23">
        <v>12621</v>
      </c>
      <c r="E32" s="23">
        <v>9989</v>
      </c>
      <c r="F32" s="23">
        <v>5394</v>
      </c>
      <c r="G32" s="23">
        <v>10322</v>
      </c>
      <c r="H32" s="23">
        <v>7929</v>
      </c>
      <c r="I32" s="23">
        <v>9561</v>
      </c>
      <c r="J32" s="23">
        <v>6478</v>
      </c>
      <c r="K32" s="23">
        <v>14379</v>
      </c>
      <c r="L32" s="23">
        <v>13283</v>
      </c>
      <c r="M32" s="23">
        <v>12698</v>
      </c>
      <c r="N32" s="23">
        <f>SUM(B32:M32)</f>
        <v>129602</v>
      </c>
      <c r="O32" s="58"/>
      <c r="P32" s="59"/>
    </row>
    <row r="33" spans="1:16" ht="30" customHeight="1">
      <c r="A33" s="22" t="s">
        <v>126</v>
      </c>
      <c r="B33" s="23">
        <v>6694</v>
      </c>
      <c r="C33" s="23">
        <v>5658</v>
      </c>
      <c r="D33" s="23">
        <v>4839</v>
      </c>
      <c r="E33" s="23">
        <v>3683</v>
      </c>
      <c r="F33" s="23">
        <v>3039</v>
      </c>
      <c r="G33" s="23">
        <v>2866</v>
      </c>
      <c r="H33" s="23">
        <v>3250</v>
      </c>
      <c r="I33" s="23">
        <v>3732</v>
      </c>
      <c r="J33" s="23">
        <v>3546</v>
      </c>
      <c r="K33" s="23">
        <v>5540</v>
      </c>
      <c r="L33" s="23">
        <v>2566</v>
      </c>
      <c r="M33" s="23">
        <v>3793</v>
      </c>
      <c r="N33" s="23">
        <f>SUM(B33:M33)</f>
        <v>49206</v>
      </c>
      <c r="O33" s="58"/>
      <c r="P33" s="27"/>
    </row>
    <row r="34" spans="1:16" ht="30" customHeight="1">
      <c r="A34" s="22" t="s">
        <v>124</v>
      </c>
      <c r="B34" s="57">
        <v>15645</v>
      </c>
      <c r="C34" s="23">
        <v>9962</v>
      </c>
      <c r="D34" s="23">
        <v>5483</v>
      </c>
      <c r="E34" s="23">
        <v>2848</v>
      </c>
      <c r="F34" s="23">
        <v>3572</v>
      </c>
      <c r="G34" s="23">
        <v>5528</v>
      </c>
      <c r="H34" s="23">
        <v>5409</v>
      </c>
      <c r="I34" s="23">
        <v>4566</v>
      </c>
      <c r="J34" s="23">
        <v>2382</v>
      </c>
      <c r="K34" s="23">
        <v>12126</v>
      </c>
      <c r="L34" s="23">
        <v>17645</v>
      </c>
      <c r="M34" s="23">
        <v>20664</v>
      </c>
      <c r="N34" s="23">
        <f>SUM(B34:M34)</f>
        <v>105830</v>
      </c>
      <c r="O34" s="58"/>
      <c r="P34" s="27"/>
    </row>
    <row r="35" spans="1:15" ht="30" customHeight="1">
      <c r="A35" s="22" t="s">
        <v>112</v>
      </c>
      <c r="B35" s="23">
        <f aca="true" t="shared" si="4" ref="B35:M35">SUM(B32:B34)</f>
        <v>36870</v>
      </c>
      <c r="C35" s="23">
        <f t="shared" si="4"/>
        <v>28037</v>
      </c>
      <c r="D35" s="23">
        <f t="shared" si="4"/>
        <v>22943</v>
      </c>
      <c r="E35" s="23">
        <f t="shared" si="4"/>
        <v>16520</v>
      </c>
      <c r="F35" s="23">
        <f t="shared" si="4"/>
        <v>12005</v>
      </c>
      <c r="G35" s="23">
        <f t="shared" si="4"/>
        <v>18716</v>
      </c>
      <c r="H35" s="23">
        <f t="shared" si="4"/>
        <v>16588</v>
      </c>
      <c r="I35" s="23">
        <f t="shared" si="4"/>
        <v>17859</v>
      </c>
      <c r="J35" s="23">
        <f t="shared" si="4"/>
        <v>12406</v>
      </c>
      <c r="K35" s="23">
        <f t="shared" si="4"/>
        <v>32045</v>
      </c>
      <c r="L35" s="23">
        <f t="shared" si="4"/>
        <v>33494</v>
      </c>
      <c r="M35" s="23">
        <f t="shared" si="4"/>
        <v>37155</v>
      </c>
      <c r="N35" s="23">
        <f>SUM(B35:M35)</f>
        <v>284638</v>
      </c>
      <c r="O35" s="39">
        <f>SUM(N32:N34)</f>
        <v>284638</v>
      </c>
    </row>
    <row r="36" spans="1:4" ht="16.5">
      <c r="A36" s="44" t="s">
        <v>113</v>
      </c>
      <c r="B36" s="45"/>
      <c r="C36" s="45"/>
      <c r="D36" s="45"/>
    </row>
  </sheetData>
  <sheetProtection/>
  <mergeCells count="2">
    <mergeCell ref="A1:N1"/>
    <mergeCell ref="A29:N29"/>
  </mergeCells>
  <printOptions/>
  <pageMargins left="0.5511811023622047" right="0.5511811023622047" top="0.1968503937007874" bottom="0.1968503937007874" header="0.11811023622047245" footer="0.11811023622047245"/>
  <pageSetup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dimension ref="A1:N25"/>
  <sheetViews>
    <sheetView zoomScalePageLayoutView="0" workbookViewId="0" topLeftCell="A13">
      <selection activeCell="J6" sqref="J6"/>
    </sheetView>
  </sheetViews>
  <sheetFormatPr defaultColWidth="9.00390625" defaultRowHeight="16.5"/>
  <cols>
    <col min="1" max="1" width="15.75390625" style="0" customWidth="1"/>
    <col min="2" max="13" width="7.625" style="14" customWidth="1"/>
    <col min="14" max="14" width="10.50390625" style="14" customWidth="1"/>
  </cols>
  <sheetData>
    <row r="1" spans="1:14" ht="30.75" customHeight="1">
      <c r="A1" s="63" t="s">
        <v>155</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98</v>
      </c>
      <c r="K2" s="9" t="s">
        <v>17</v>
      </c>
      <c r="L2" s="9" t="s">
        <v>18</v>
      </c>
      <c r="M2" s="9" t="s">
        <v>19</v>
      </c>
      <c r="N2" s="10" t="s">
        <v>20</v>
      </c>
    </row>
    <row r="3" spans="1:14" s="3" customFormat="1" ht="42" customHeight="1">
      <c r="A3" s="4" t="s">
        <v>0</v>
      </c>
      <c r="B3" s="11">
        <v>3003</v>
      </c>
      <c r="C3" s="11">
        <v>3746</v>
      </c>
      <c r="D3" s="11">
        <v>2929</v>
      </c>
      <c r="E3" s="11">
        <v>559</v>
      </c>
      <c r="F3" s="11">
        <v>603</v>
      </c>
      <c r="G3" s="11">
        <v>826</v>
      </c>
      <c r="H3" s="11">
        <v>719</v>
      </c>
      <c r="I3" s="11">
        <v>776</v>
      </c>
      <c r="J3" s="11">
        <v>803</v>
      </c>
      <c r="K3" s="11">
        <v>544</v>
      </c>
      <c r="L3" s="11">
        <v>951</v>
      </c>
      <c r="M3" s="11">
        <v>10050</v>
      </c>
      <c r="N3" s="12">
        <f aca="true" t="shared" si="0" ref="N3:N8">SUM(B3:M3)</f>
        <v>25509</v>
      </c>
    </row>
    <row r="4" spans="1:14" s="3" customFormat="1" ht="42" customHeight="1">
      <c r="A4" s="4" t="s">
        <v>1</v>
      </c>
      <c r="B4" s="11">
        <v>2254</v>
      </c>
      <c r="C4" s="11">
        <v>5294</v>
      </c>
      <c r="D4" s="11">
        <v>3980</v>
      </c>
      <c r="E4" s="11">
        <v>4573</v>
      </c>
      <c r="F4" s="11">
        <v>4064</v>
      </c>
      <c r="G4" s="11">
        <v>6946</v>
      </c>
      <c r="H4" s="11">
        <v>1405</v>
      </c>
      <c r="I4" s="11">
        <v>1514</v>
      </c>
      <c r="J4" s="11">
        <v>2257</v>
      </c>
      <c r="K4" s="11">
        <v>3072</v>
      </c>
      <c r="L4" s="11">
        <v>6336</v>
      </c>
      <c r="M4" s="11">
        <v>10479</v>
      </c>
      <c r="N4" s="12">
        <f t="shared" si="0"/>
        <v>52174</v>
      </c>
    </row>
    <row r="5" spans="1:14" s="3" customFormat="1" ht="42" customHeight="1">
      <c r="A5" s="7" t="s">
        <v>69</v>
      </c>
      <c r="B5" s="11">
        <v>16846</v>
      </c>
      <c r="C5" s="11">
        <v>48427</v>
      </c>
      <c r="D5" s="11">
        <v>18182</v>
      </c>
      <c r="E5" s="11">
        <v>28779</v>
      </c>
      <c r="F5" s="11">
        <v>20885</v>
      </c>
      <c r="G5" s="11">
        <v>19053</v>
      </c>
      <c r="H5" s="11">
        <v>23035</v>
      </c>
      <c r="I5" s="11">
        <v>18685</v>
      </c>
      <c r="J5" s="11">
        <v>15360</v>
      </c>
      <c r="K5" s="11">
        <v>23154</v>
      </c>
      <c r="L5" s="11">
        <v>20602</v>
      </c>
      <c r="M5" s="11">
        <v>20817</v>
      </c>
      <c r="N5" s="12">
        <f t="shared" si="0"/>
        <v>273825</v>
      </c>
    </row>
    <row r="6" spans="1:14" s="3" customFormat="1" ht="42" customHeight="1">
      <c r="A6" s="7" t="s">
        <v>70</v>
      </c>
      <c r="B6" s="11">
        <v>360</v>
      </c>
      <c r="C6" s="11">
        <v>3579</v>
      </c>
      <c r="D6" s="11">
        <v>1352</v>
      </c>
      <c r="E6" s="11">
        <v>1597</v>
      </c>
      <c r="F6" s="11">
        <v>979</v>
      </c>
      <c r="G6" s="11">
        <v>977</v>
      </c>
      <c r="H6" s="11">
        <v>1412</v>
      </c>
      <c r="I6" s="11">
        <v>573</v>
      </c>
      <c r="J6" s="11">
        <v>1290</v>
      </c>
      <c r="K6" s="11">
        <v>1313</v>
      </c>
      <c r="L6" s="11">
        <v>1099</v>
      </c>
      <c r="M6" s="11">
        <v>769</v>
      </c>
      <c r="N6" s="12">
        <f t="shared" si="0"/>
        <v>15300</v>
      </c>
    </row>
    <row r="7" spans="1:14" s="3" customFormat="1" ht="42" customHeight="1">
      <c r="A7" s="7" t="s">
        <v>71</v>
      </c>
      <c r="B7" s="11">
        <v>1349</v>
      </c>
      <c r="C7" s="11">
        <v>6206</v>
      </c>
      <c r="D7" s="11">
        <v>1548</v>
      </c>
      <c r="E7" s="11">
        <v>1666</v>
      </c>
      <c r="F7" s="11">
        <v>1420</v>
      </c>
      <c r="G7" s="11">
        <v>1544</v>
      </c>
      <c r="H7" s="11">
        <v>1404</v>
      </c>
      <c r="I7" s="11">
        <v>1178</v>
      </c>
      <c r="J7" s="11">
        <v>1645</v>
      </c>
      <c r="K7" s="11">
        <v>1485</v>
      </c>
      <c r="L7" s="11">
        <v>1577</v>
      </c>
      <c r="M7" s="11">
        <v>1630</v>
      </c>
      <c r="N7" s="12">
        <f t="shared" si="0"/>
        <v>22652</v>
      </c>
    </row>
    <row r="8" spans="1:14" s="3" customFormat="1" ht="42" customHeight="1">
      <c r="A8" s="19" t="s">
        <v>99</v>
      </c>
      <c r="B8" s="11">
        <v>247</v>
      </c>
      <c r="C8" s="11">
        <v>3442</v>
      </c>
      <c r="D8" s="11">
        <v>1217</v>
      </c>
      <c r="E8" s="11">
        <v>2687</v>
      </c>
      <c r="F8" s="11">
        <v>2806</v>
      </c>
      <c r="G8" s="11">
        <v>3698</v>
      </c>
      <c r="H8" s="11">
        <v>7090</v>
      </c>
      <c r="I8" s="11">
        <v>9522</v>
      </c>
      <c r="J8" s="11">
        <v>10183</v>
      </c>
      <c r="K8" s="11">
        <v>6635</v>
      </c>
      <c r="L8" s="11">
        <v>6560</v>
      </c>
      <c r="M8" s="11">
        <v>6970</v>
      </c>
      <c r="N8" s="12">
        <f t="shared" si="0"/>
        <v>61057</v>
      </c>
    </row>
    <row r="9" spans="1:14" ht="39.75" customHeight="1">
      <c r="A9" s="8" t="s">
        <v>72</v>
      </c>
      <c r="B9" s="13">
        <f>SUM(B3:B8)</f>
        <v>24059</v>
      </c>
      <c r="C9" s="13">
        <f aca="true" t="shared" si="1" ref="C9:L9">SUM(C3:C8)</f>
        <v>70694</v>
      </c>
      <c r="D9" s="13">
        <f t="shared" si="1"/>
        <v>29208</v>
      </c>
      <c r="E9" s="13">
        <f t="shared" si="1"/>
        <v>39861</v>
      </c>
      <c r="F9" s="13">
        <f t="shared" si="1"/>
        <v>30757</v>
      </c>
      <c r="G9" s="13">
        <f t="shared" si="1"/>
        <v>33044</v>
      </c>
      <c r="H9" s="13">
        <f t="shared" si="1"/>
        <v>35065</v>
      </c>
      <c r="I9" s="13">
        <f t="shared" si="1"/>
        <v>32248</v>
      </c>
      <c r="J9" s="13">
        <f t="shared" si="1"/>
        <v>31538</v>
      </c>
      <c r="K9" s="13">
        <f t="shared" si="1"/>
        <v>36203</v>
      </c>
      <c r="L9" s="13">
        <f t="shared" si="1"/>
        <v>37125</v>
      </c>
      <c r="M9" s="13">
        <f>SUM(M3:M8)</f>
        <v>50715</v>
      </c>
      <c r="N9" s="13">
        <f>SUM(N3:N8)</f>
        <v>450517</v>
      </c>
    </row>
    <row r="11" ht="16.5">
      <c r="A11" s="16" t="s">
        <v>74</v>
      </c>
    </row>
    <row r="12" spans="1:14" ht="20.25" customHeight="1">
      <c r="A12" s="66" t="s">
        <v>73</v>
      </c>
      <c r="B12" s="66"/>
      <c r="C12" s="66"/>
      <c r="D12" s="66"/>
      <c r="E12" s="66"/>
      <c r="F12" s="66"/>
      <c r="G12" s="66"/>
      <c r="H12" s="66"/>
      <c r="I12" s="66"/>
      <c r="J12" s="66"/>
      <c r="K12" s="66"/>
      <c r="L12" s="66"/>
      <c r="M12" s="66"/>
      <c r="N12" s="66"/>
    </row>
    <row r="13" ht="16.5">
      <c r="A13" t="s">
        <v>75</v>
      </c>
    </row>
    <row r="14" ht="16.5">
      <c r="A14" t="s">
        <v>76</v>
      </c>
    </row>
    <row r="15" ht="16.5">
      <c r="A15" t="s">
        <v>77</v>
      </c>
    </row>
    <row r="16" ht="16.5">
      <c r="A16" t="s">
        <v>97</v>
      </c>
    </row>
    <row r="18" ht="16.5">
      <c r="A18" t="s">
        <v>78</v>
      </c>
    </row>
    <row r="19" ht="16.5">
      <c r="A19" t="s">
        <v>79</v>
      </c>
    </row>
    <row r="20" ht="16.5">
      <c r="A20" t="s">
        <v>92</v>
      </c>
    </row>
    <row r="22" ht="16.5">
      <c r="A22" t="s">
        <v>93</v>
      </c>
    </row>
    <row r="23" ht="16.5">
      <c r="A23" t="s">
        <v>95</v>
      </c>
    </row>
    <row r="24" ht="16.5">
      <c r="A24" t="s">
        <v>94</v>
      </c>
    </row>
    <row r="25" ht="16.5">
      <c r="A25" t="s">
        <v>96</v>
      </c>
    </row>
  </sheetData>
  <sheetProtection/>
  <mergeCells count="2">
    <mergeCell ref="A1:N1"/>
    <mergeCell ref="A12:N12"/>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8"/>
  <sheetViews>
    <sheetView zoomScalePageLayoutView="0" workbookViewId="0" topLeftCell="A1">
      <selection activeCell="H3" sqref="H3"/>
    </sheetView>
  </sheetViews>
  <sheetFormatPr defaultColWidth="9.00390625" defaultRowHeight="16.5"/>
  <cols>
    <col min="1" max="1" width="15.75390625" style="0" customWidth="1"/>
    <col min="2" max="13" width="7.625" style="14" customWidth="1"/>
    <col min="14" max="14" width="9.875" style="14" customWidth="1"/>
  </cols>
  <sheetData>
    <row r="1" spans="1:14" ht="30.75" customHeight="1">
      <c r="A1" s="63" t="s">
        <v>156</v>
      </c>
      <c r="B1" s="63"/>
      <c r="C1" s="63"/>
      <c r="D1" s="63"/>
      <c r="E1" s="63"/>
      <c r="F1" s="63"/>
      <c r="G1" s="63"/>
      <c r="H1" s="63"/>
      <c r="I1" s="63"/>
      <c r="J1" s="63"/>
      <c r="K1" s="63"/>
      <c r="L1" s="63"/>
      <c r="M1" s="63"/>
      <c r="N1" s="63"/>
    </row>
    <row r="2" spans="1:14" s="1" customFormat="1" ht="28.5" customHeight="1">
      <c r="A2" s="6" t="s">
        <v>21</v>
      </c>
      <c r="B2" s="9" t="s">
        <v>30</v>
      </c>
      <c r="C2" s="9" t="s">
        <v>31</v>
      </c>
      <c r="D2" s="9" t="s">
        <v>32</v>
      </c>
      <c r="E2" s="9" t="s">
        <v>33</v>
      </c>
      <c r="F2" s="9" t="s">
        <v>34</v>
      </c>
      <c r="G2" s="9" t="s">
        <v>35</v>
      </c>
      <c r="H2" s="9" t="s">
        <v>36</v>
      </c>
      <c r="I2" s="9" t="s">
        <v>37</v>
      </c>
      <c r="J2" s="9" t="s">
        <v>38</v>
      </c>
      <c r="K2" s="9" t="s">
        <v>39</v>
      </c>
      <c r="L2" s="9" t="s">
        <v>40</v>
      </c>
      <c r="M2" s="9" t="s">
        <v>41</v>
      </c>
      <c r="N2" s="10" t="s">
        <v>22</v>
      </c>
    </row>
    <row r="3" spans="1:14" s="3" customFormat="1" ht="42" customHeight="1">
      <c r="A3" s="4" t="s">
        <v>23</v>
      </c>
      <c r="B3" s="11">
        <v>2857</v>
      </c>
      <c r="C3" s="11">
        <v>9769</v>
      </c>
      <c r="D3" s="11">
        <v>3766</v>
      </c>
      <c r="E3" s="11">
        <v>5095</v>
      </c>
      <c r="F3" s="11">
        <v>6492</v>
      </c>
      <c r="G3" s="11">
        <v>6054</v>
      </c>
      <c r="H3" s="11">
        <v>6525</v>
      </c>
      <c r="I3" s="11">
        <v>3533</v>
      </c>
      <c r="J3" s="11">
        <v>1104</v>
      </c>
      <c r="K3" s="11">
        <v>933</v>
      </c>
      <c r="L3" s="11">
        <v>1182</v>
      </c>
      <c r="M3" s="11">
        <v>2362</v>
      </c>
      <c r="N3" s="12">
        <f>SUM(B3:M3)</f>
        <v>49672</v>
      </c>
    </row>
    <row r="4" spans="1:14" s="3" customFormat="1" ht="42" customHeight="1">
      <c r="A4" s="4" t="s">
        <v>24</v>
      </c>
      <c r="B4" s="11">
        <v>6180</v>
      </c>
      <c r="C4" s="11">
        <v>12389</v>
      </c>
      <c r="D4" s="11">
        <v>5334</v>
      </c>
      <c r="E4" s="11">
        <v>4315</v>
      </c>
      <c r="F4" s="11">
        <v>3014</v>
      </c>
      <c r="G4" s="11">
        <v>2450</v>
      </c>
      <c r="H4" s="11">
        <v>2022</v>
      </c>
      <c r="I4" s="11">
        <v>2133</v>
      </c>
      <c r="J4" s="11">
        <v>1873</v>
      </c>
      <c r="K4" s="11">
        <v>1859</v>
      </c>
      <c r="L4" s="11">
        <v>3140</v>
      </c>
      <c r="M4" s="11">
        <v>4522</v>
      </c>
      <c r="N4" s="12">
        <f>SUM(B4:M4)</f>
        <v>49231</v>
      </c>
    </row>
    <row r="5" spans="1:14" s="3" customFormat="1" ht="42" customHeight="1">
      <c r="A5" s="7" t="s">
        <v>26</v>
      </c>
      <c r="B5" s="11">
        <v>12987</v>
      </c>
      <c r="C5" s="11">
        <v>50839</v>
      </c>
      <c r="D5" s="11">
        <v>13287</v>
      </c>
      <c r="E5" s="11">
        <v>14529</v>
      </c>
      <c r="F5" s="11">
        <v>15408</v>
      </c>
      <c r="G5" s="11">
        <v>8344</v>
      </c>
      <c r="H5" s="11">
        <v>15337</v>
      </c>
      <c r="I5" s="11">
        <v>15413</v>
      </c>
      <c r="J5" s="11">
        <v>6761</v>
      </c>
      <c r="K5" s="11">
        <v>14126</v>
      </c>
      <c r="L5" s="11">
        <v>7767</v>
      </c>
      <c r="M5" s="11">
        <v>24139</v>
      </c>
      <c r="N5" s="12">
        <f>SUM(B5:M5)</f>
        <v>198937</v>
      </c>
    </row>
    <row r="6" spans="1:14" s="3" customFormat="1" ht="42" customHeight="1">
      <c r="A6" s="7" t="s">
        <v>27</v>
      </c>
      <c r="B6" s="67" t="s">
        <v>63</v>
      </c>
      <c r="C6" s="68"/>
      <c r="D6" s="68"/>
      <c r="E6" s="68"/>
      <c r="F6" s="68"/>
      <c r="G6" s="68"/>
      <c r="H6" s="68"/>
      <c r="I6" s="68"/>
      <c r="J6" s="68"/>
      <c r="K6" s="68"/>
      <c r="L6" s="68"/>
      <c r="M6" s="69"/>
      <c r="N6" s="12">
        <f>SUM(B6:M6)</f>
        <v>0</v>
      </c>
    </row>
    <row r="7" spans="1:14" s="3" customFormat="1" ht="42" customHeight="1">
      <c r="A7" s="7" t="s">
        <v>28</v>
      </c>
      <c r="B7" s="11">
        <v>1221</v>
      </c>
      <c r="C7" s="11">
        <v>5846</v>
      </c>
      <c r="D7" s="11">
        <v>1928</v>
      </c>
      <c r="E7" s="11">
        <v>2943</v>
      </c>
      <c r="F7" s="11">
        <v>1722</v>
      </c>
      <c r="G7" s="11">
        <v>258</v>
      </c>
      <c r="H7" s="11">
        <v>856</v>
      </c>
      <c r="I7" s="11">
        <v>1045</v>
      </c>
      <c r="J7" s="11">
        <v>320</v>
      </c>
      <c r="K7" s="11">
        <v>528</v>
      </c>
      <c r="L7" s="11">
        <v>1061</v>
      </c>
      <c r="M7" s="11">
        <v>1375</v>
      </c>
      <c r="N7" s="12">
        <f>SUM(B7:M7)</f>
        <v>19103</v>
      </c>
    </row>
    <row r="8" spans="1:14" ht="39.75" customHeight="1">
      <c r="A8" s="8" t="s">
        <v>29</v>
      </c>
      <c r="B8" s="13">
        <f aca="true" t="shared" si="0" ref="B8:N8">SUM(B3:B7)</f>
        <v>23245</v>
      </c>
      <c r="C8" s="13">
        <f t="shared" si="0"/>
        <v>78843</v>
      </c>
      <c r="D8" s="13">
        <f t="shared" si="0"/>
        <v>24315</v>
      </c>
      <c r="E8" s="13">
        <f t="shared" si="0"/>
        <v>26882</v>
      </c>
      <c r="F8" s="13">
        <f t="shared" si="0"/>
        <v>26636</v>
      </c>
      <c r="G8" s="13">
        <f t="shared" si="0"/>
        <v>17106</v>
      </c>
      <c r="H8" s="13">
        <f t="shared" si="0"/>
        <v>24740</v>
      </c>
      <c r="I8" s="13">
        <f t="shared" si="0"/>
        <v>22124</v>
      </c>
      <c r="J8" s="13">
        <f t="shared" si="0"/>
        <v>10058</v>
      </c>
      <c r="K8" s="13">
        <f t="shared" si="0"/>
        <v>17446</v>
      </c>
      <c r="L8" s="13">
        <f t="shared" si="0"/>
        <v>13150</v>
      </c>
      <c r="M8" s="13">
        <f t="shared" si="0"/>
        <v>32398</v>
      </c>
      <c r="N8" s="13">
        <f t="shared" si="0"/>
        <v>316943</v>
      </c>
    </row>
  </sheetData>
  <sheetProtection/>
  <mergeCells count="2">
    <mergeCell ref="A1:N1"/>
    <mergeCell ref="B6:M6"/>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8.625" style="14" customWidth="1"/>
    <col min="14" max="14" width="10.875" style="14" customWidth="1"/>
  </cols>
  <sheetData>
    <row r="1" spans="1:14" ht="30.75" customHeight="1">
      <c r="A1" s="63" t="s">
        <v>157</v>
      </c>
      <c r="B1" s="63"/>
      <c r="C1" s="63"/>
      <c r="D1" s="63"/>
      <c r="E1" s="63"/>
      <c r="F1" s="63"/>
      <c r="G1" s="63"/>
      <c r="H1" s="63"/>
      <c r="I1" s="63"/>
      <c r="J1" s="63"/>
      <c r="K1" s="63"/>
      <c r="L1" s="63"/>
      <c r="M1" s="63"/>
      <c r="N1" s="63"/>
    </row>
    <row r="2" spans="1:14" s="1" customFormat="1" ht="28.5" customHeight="1">
      <c r="A2" s="6" t="s">
        <v>42</v>
      </c>
      <c r="B2" s="9" t="s">
        <v>43</v>
      </c>
      <c r="C2" s="9" t="s">
        <v>44</v>
      </c>
      <c r="D2" s="9" t="s">
        <v>45</v>
      </c>
      <c r="E2" s="9" t="s">
        <v>46</v>
      </c>
      <c r="F2" s="9" t="s">
        <v>47</v>
      </c>
      <c r="G2" s="9" t="s">
        <v>48</v>
      </c>
      <c r="H2" s="9" t="s">
        <v>49</v>
      </c>
      <c r="I2" s="9" t="s">
        <v>50</v>
      </c>
      <c r="J2" s="9" t="s">
        <v>51</v>
      </c>
      <c r="K2" s="9" t="s">
        <v>52</v>
      </c>
      <c r="L2" s="9" t="s">
        <v>53</v>
      </c>
      <c r="M2" s="9" t="s">
        <v>54</v>
      </c>
      <c r="N2" s="10" t="s">
        <v>55</v>
      </c>
    </row>
    <row r="3" spans="1:14" s="3" customFormat="1" ht="42" customHeight="1">
      <c r="A3" s="4" t="s">
        <v>56</v>
      </c>
      <c r="B3" s="11">
        <v>128464</v>
      </c>
      <c r="C3" s="11">
        <v>12228</v>
      </c>
      <c r="D3" s="11">
        <v>15038</v>
      </c>
      <c r="E3" s="11">
        <v>16834</v>
      </c>
      <c r="F3" s="11">
        <v>18299</v>
      </c>
      <c r="G3" s="11">
        <v>11304</v>
      </c>
      <c r="H3" s="70" t="s">
        <v>65</v>
      </c>
      <c r="I3" s="73" t="s">
        <v>67</v>
      </c>
      <c r="J3" s="74"/>
      <c r="K3" s="74"/>
      <c r="L3" s="74"/>
      <c r="M3" s="75"/>
      <c r="N3" s="12">
        <f aca="true" t="shared" si="0" ref="N3:N8">SUM(B3:M3)</f>
        <v>202167</v>
      </c>
    </row>
    <row r="4" spans="1:14" s="3" customFormat="1" ht="42" customHeight="1">
      <c r="A4" s="4" t="s">
        <v>57</v>
      </c>
      <c r="B4" s="11">
        <v>124722</v>
      </c>
      <c r="C4" s="11">
        <v>98120</v>
      </c>
      <c r="D4" s="11">
        <v>43052</v>
      </c>
      <c r="E4" s="11">
        <v>40900</v>
      </c>
      <c r="F4" s="11">
        <v>35968</v>
      </c>
      <c r="G4" s="11">
        <v>42746</v>
      </c>
      <c r="H4" s="71"/>
      <c r="I4" s="76"/>
      <c r="J4" s="77"/>
      <c r="K4" s="77"/>
      <c r="L4" s="77"/>
      <c r="M4" s="78"/>
      <c r="N4" s="12">
        <f t="shared" si="0"/>
        <v>385508</v>
      </c>
    </row>
    <row r="5" spans="1:14" s="3" customFormat="1" ht="42" customHeight="1">
      <c r="A5" s="7" t="s">
        <v>58</v>
      </c>
      <c r="B5" s="11">
        <v>76395</v>
      </c>
      <c r="C5" s="11">
        <v>33503</v>
      </c>
      <c r="D5" s="11">
        <v>19548</v>
      </c>
      <c r="E5" s="11">
        <v>29698</v>
      </c>
      <c r="F5" s="11">
        <v>31693</v>
      </c>
      <c r="G5" s="11">
        <v>15548</v>
      </c>
      <c r="H5" s="72"/>
      <c r="I5" s="79"/>
      <c r="J5" s="80"/>
      <c r="K5" s="80"/>
      <c r="L5" s="80"/>
      <c r="M5" s="81"/>
      <c r="N5" s="12">
        <f t="shared" si="0"/>
        <v>206385</v>
      </c>
    </row>
    <row r="6" spans="1:14" s="3" customFormat="1" ht="42" customHeight="1">
      <c r="A6" s="7" t="s">
        <v>59</v>
      </c>
      <c r="B6" s="11">
        <v>54898</v>
      </c>
      <c r="C6" s="11">
        <v>18979</v>
      </c>
      <c r="D6" s="11">
        <v>20789</v>
      </c>
      <c r="E6" s="11">
        <v>22637</v>
      </c>
      <c r="F6" s="11">
        <v>30288</v>
      </c>
      <c r="G6" s="11">
        <v>18837</v>
      </c>
      <c r="H6" s="11">
        <v>23708</v>
      </c>
      <c r="I6" s="11">
        <v>4515</v>
      </c>
      <c r="J6" s="11">
        <v>3445</v>
      </c>
      <c r="K6" s="11">
        <v>6479</v>
      </c>
      <c r="L6" s="11">
        <v>9016</v>
      </c>
      <c r="M6" s="11">
        <v>10695</v>
      </c>
      <c r="N6" s="12">
        <f t="shared" si="0"/>
        <v>224286</v>
      </c>
    </row>
    <row r="7" spans="1:14" s="3" customFormat="1" ht="42" customHeight="1">
      <c r="A7" s="7" t="s">
        <v>60</v>
      </c>
      <c r="B7" s="11">
        <v>3589</v>
      </c>
      <c r="C7" s="11">
        <v>1050</v>
      </c>
      <c r="D7" s="11">
        <v>1917</v>
      </c>
      <c r="E7" s="11">
        <v>1893</v>
      </c>
      <c r="F7" s="11">
        <v>2750</v>
      </c>
      <c r="G7" s="11">
        <v>825</v>
      </c>
      <c r="H7" s="11">
        <v>1965</v>
      </c>
      <c r="I7" s="73" t="s">
        <v>66</v>
      </c>
      <c r="J7" s="74"/>
      <c r="K7" s="74"/>
      <c r="L7" s="74"/>
      <c r="M7" s="75"/>
      <c r="N7" s="12">
        <f t="shared" si="0"/>
        <v>13989</v>
      </c>
    </row>
    <row r="8" spans="1:14" s="3" customFormat="1" ht="42" customHeight="1">
      <c r="A8" s="7" t="s">
        <v>61</v>
      </c>
      <c r="B8" s="11">
        <v>11120</v>
      </c>
      <c r="C8" s="11">
        <v>10085</v>
      </c>
      <c r="D8" s="11">
        <v>6593</v>
      </c>
      <c r="E8" s="11">
        <v>8953</v>
      </c>
      <c r="F8" s="11">
        <v>11439</v>
      </c>
      <c r="G8" s="11">
        <v>4250</v>
      </c>
      <c r="H8" s="15" t="s">
        <v>64</v>
      </c>
      <c r="I8" s="79"/>
      <c r="J8" s="80"/>
      <c r="K8" s="80"/>
      <c r="L8" s="80"/>
      <c r="M8" s="81"/>
      <c r="N8" s="12">
        <f t="shared" si="0"/>
        <v>52440</v>
      </c>
    </row>
    <row r="9" spans="1:14" ht="39.75" customHeight="1">
      <c r="A9" s="8" t="s">
        <v>62</v>
      </c>
      <c r="B9" s="13">
        <f aca="true" t="shared" si="1" ref="B9:N9">SUM(B3:B8)</f>
        <v>399188</v>
      </c>
      <c r="C9" s="13">
        <f t="shared" si="1"/>
        <v>173965</v>
      </c>
      <c r="D9" s="13">
        <f t="shared" si="1"/>
        <v>106937</v>
      </c>
      <c r="E9" s="13">
        <f t="shared" si="1"/>
        <v>120915</v>
      </c>
      <c r="F9" s="13">
        <f t="shared" si="1"/>
        <v>130437</v>
      </c>
      <c r="G9" s="13">
        <f t="shared" si="1"/>
        <v>93510</v>
      </c>
      <c r="H9" s="13">
        <f t="shared" si="1"/>
        <v>25673</v>
      </c>
      <c r="I9" s="13">
        <f t="shared" si="1"/>
        <v>4515</v>
      </c>
      <c r="J9" s="13">
        <f t="shared" si="1"/>
        <v>3445</v>
      </c>
      <c r="K9" s="13">
        <f t="shared" si="1"/>
        <v>6479</v>
      </c>
      <c r="L9" s="13">
        <f t="shared" si="1"/>
        <v>9016</v>
      </c>
      <c r="M9" s="13">
        <f t="shared" si="1"/>
        <v>10695</v>
      </c>
      <c r="N9" s="13">
        <f t="shared" si="1"/>
        <v>1084775</v>
      </c>
    </row>
  </sheetData>
  <sheetProtection/>
  <mergeCells count="4">
    <mergeCell ref="A1:N1"/>
    <mergeCell ref="H3:H5"/>
    <mergeCell ref="I3:M5"/>
    <mergeCell ref="I7:M8"/>
  </mergeCell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8.625" style="14" customWidth="1"/>
    <col min="14" max="14" width="11.25390625" style="14" customWidth="1"/>
  </cols>
  <sheetData>
    <row r="1" spans="1:14" ht="30.75" customHeight="1">
      <c r="A1" s="63" t="s">
        <v>158</v>
      </c>
      <c r="B1" s="63"/>
      <c r="C1" s="63"/>
      <c r="D1" s="63"/>
      <c r="E1" s="63"/>
      <c r="F1" s="63"/>
      <c r="G1" s="63"/>
      <c r="H1" s="63"/>
      <c r="I1" s="63"/>
      <c r="J1" s="63"/>
      <c r="K1" s="63"/>
      <c r="L1" s="63"/>
      <c r="M1" s="63"/>
      <c r="N1" s="63"/>
    </row>
    <row r="2" spans="1:14" s="1" customFormat="1" ht="28.5" customHeight="1">
      <c r="A2" s="6" t="s">
        <v>42</v>
      </c>
      <c r="B2" s="9" t="s">
        <v>43</v>
      </c>
      <c r="C2" s="9" t="s">
        <v>44</v>
      </c>
      <c r="D2" s="9" t="s">
        <v>45</v>
      </c>
      <c r="E2" s="9" t="s">
        <v>46</v>
      </c>
      <c r="F2" s="9" t="s">
        <v>47</v>
      </c>
      <c r="G2" s="9" t="s">
        <v>48</v>
      </c>
      <c r="H2" s="9" t="s">
        <v>49</v>
      </c>
      <c r="I2" s="9" t="s">
        <v>50</v>
      </c>
      <c r="J2" s="9" t="s">
        <v>51</v>
      </c>
      <c r="K2" s="9" t="s">
        <v>52</v>
      </c>
      <c r="L2" s="9" t="s">
        <v>53</v>
      </c>
      <c r="M2" s="9" t="s">
        <v>54</v>
      </c>
      <c r="N2" s="10" t="s">
        <v>55</v>
      </c>
    </row>
    <row r="3" spans="1:14" s="3" customFormat="1" ht="42" customHeight="1">
      <c r="A3" s="4" t="s">
        <v>56</v>
      </c>
      <c r="B3" s="11">
        <v>4171</v>
      </c>
      <c r="C3" s="11">
        <v>8906</v>
      </c>
      <c r="D3" s="11">
        <v>5657</v>
      </c>
      <c r="E3" s="11">
        <v>6169</v>
      </c>
      <c r="F3" s="11">
        <v>7776</v>
      </c>
      <c r="G3" s="11">
        <v>4486</v>
      </c>
      <c r="H3" s="11">
        <v>4343</v>
      </c>
      <c r="I3" s="11">
        <v>4121</v>
      </c>
      <c r="J3" s="11">
        <v>3734</v>
      </c>
      <c r="K3" s="11">
        <v>6314</v>
      </c>
      <c r="L3" s="11">
        <v>7352</v>
      </c>
      <c r="M3" s="11">
        <v>18127</v>
      </c>
      <c r="N3" s="12">
        <v>81156</v>
      </c>
    </row>
    <row r="4" spans="1:14" s="3" customFormat="1" ht="42" customHeight="1">
      <c r="A4" s="4" t="s">
        <v>57</v>
      </c>
      <c r="B4" s="11">
        <v>62384</v>
      </c>
      <c r="C4" s="11">
        <v>113663</v>
      </c>
      <c r="D4" s="11">
        <v>47330</v>
      </c>
      <c r="E4" s="11">
        <v>41751</v>
      </c>
      <c r="F4" s="11">
        <v>39017</v>
      </c>
      <c r="G4" s="11">
        <v>36643</v>
      </c>
      <c r="H4" s="11">
        <v>19912</v>
      </c>
      <c r="I4" s="11">
        <v>17649</v>
      </c>
      <c r="J4" s="11">
        <v>18428</v>
      </c>
      <c r="K4" s="11">
        <v>19723</v>
      </c>
      <c r="L4" s="11">
        <v>50718</v>
      </c>
      <c r="M4" s="11">
        <v>56482</v>
      </c>
      <c r="N4" s="12">
        <v>523700</v>
      </c>
    </row>
    <row r="5" spans="1:14" s="3" customFormat="1" ht="42" customHeight="1">
      <c r="A5" s="7" t="s">
        <v>58</v>
      </c>
      <c r="B5" s="11">
        <v>13164</v>
      </c>
      <c r="C5" s="11">
        <v>23695</v>
      </c>
      <c r="D5" s="11">
        <v>10875</v>
      </c>
      <c r="E5" s="11">
        <v>8434</v>
      </c>
      <c r="F5" s="11">
        <v>8099</v>
      </c>
      <c r="G5" s="11">
        <v>8582</v>
      </c>
      <c r="H5" s="11">
        <v>7773</v>
      </c>
      <c r="I5" s="11">
        <v>5649</v>
      </c>
      <c r="J5" s="11">
        <v>5735</v>
      </c>
      <c r="K5" s="11">
        <v>5221</v>
      </c>
      <c r="L5" s="11">
        <v>5564</v>
      </c>
      <c r="M5" s="11">
        <v>2916</v>
      </c>
      <c r="N5" s="12">
        <v>105707</v>
      </c>
    </row>
    <row r="6" spans="1:14" s="3" customFormat="1" ht="42" customHeight="1">
      <c r="A6" s="7" t="s">
        <v>59</v>
      </c>
      <c r="B6" s="11">
        <v>37801</v>
      </c>
      <c r="C6" s="11">
        <v>57804</v>
      </c>
      <c r="D6" s="11">
        <v>25928</v>
      </c>
      <c r="E6" s="11">
        <v>25322</v>
      </c>
      <c r="F6" s="11">
        <v>19591</v>
      </c>
      <c r="G6" s="11">
        <v>13678</v>
      </c>
      <c r="H6" s="11">
        <v>17331</v>
      </c>
      <c r="I6" s="11">
        <v>20982</v>
      </c>
      <c r="J6" s="11">
        <v>7509</v>
      </c>
      <c r="K6" s="11">
        <v>18771</v>
      </c>
      <c r="L6" s="11">
        <v>15947</v>
      </c>
      <c r="M6" s="11">
        <v>16075</v>
      </c>
      <c r="N6" s="12">
        <v>276739</v>
      </c>
    </row>
    <row r="7" spans="1:14" s="3" customFormat="1" ht="42" customHeight="1">
      <c r="A7" s="7" t="s">
        <v>60</v>
      </c>
      <c r="B7" s="11">
        <v>2253</v>
      </c>
      <c r="C7" s="11">
        <v>3760</v>
      </c>
      <c r="D7" s="11">
        <v>1613</v>
      </c>
      <c r="E7" s="11">
        <v>1697</v>
      </c>
      <c r="F7" s="11">
        <v>1015</v>
      </c>
      <c r="G7" s="11">
        <v>739</v>
      </c>
      <c r="H7" s="11">
        <v>1080</v>
      </c>
      <c r="I7" s="11">
        <v>2594</v>
      </c>
      <c r="J7" s="11">
        <v>852</v>
      </c>
      <c r="K7" s="11">
        <v>2211</v>
      </c>
      <c r="L7" s="11">
        <v>1501</v>
      </c>
      <c r="M7" s="11">
        <v>1813</v>
      </c>
      <c r="N7" s="12">
        <v>21128</v>
      </c>
    </row>
    <row r="8" spans="1:14" s="3" customFormat="1" ht="42" customHeight="1">
      <c r="A8" s="7" t="s">
        <v>61</v>
      </c>
      <c r="B8" s="11">
        <v>3984</v>
      </c>
      <c r="C8" s="11">
        <v>12506</v>
      </c>
      <c r="D8" s="11">
        <v>5926</v>
      </c>
      <c r="E8" s="11">
        <v>4983</v>
      </c>
      <c r="F8" s="11">
        <v>5027</v>
      </c>
      <c r="G8" s="11">
        <v>3041</v>
      </c>
      <c r="H8" s="11">
        <v>2219</v>
      </c>
      <c r="I8" s="11">
        <v>3980</v>
      </c>
      <c r="J8" s="11">
        <v>1782</v>
      </c>
      <c r="K8" s="11">
        <v>4212</v>
      </c>
      <c r="L8" s="11">
        <v>6904</v>
      </c>
      <c r="M8" s="11">
        <v>5968</v>
      </c>
      <c r="N8" s="12">
        <v>60532</v>
      </c>
    </row>
    <row r="9" spans="1:14" ht="39.75" customHeight="1">
      <c r="A9" s="8" t="s">
        <v>62</v>
      </c>
      <c r="B9" s="13">
        <f aca="true" t="shared" si="0" ref="B9:N9">SUM(B3:B8)</f>
        <v>123757</v>
      </c>
      <c r="C9" s="13">
        <f t="shared" si="0"/>
        <v>220334</v>
      </c>
      <c r="D9" s="13">
        <f t="shared" si="0"/>
        <v>97329</v>
      </c>
      <c r="E9" s="13">
        <f t="shared" si="0"/>
        <v>88356</v>
      </c>
      <c r="F9" s="13">
        <f t="shared" si="0"/>
        <v>80525</v>
      </c>
      <c r="G9" s="13">
        <f t="shared" si="0"/>
        <v>67169</v>
      </c>
      <c r="H9" s="13">
        <f t="shared" si="0"/>
        <v>52658</v>
      </c>
      <c r="I9" s="13">
        <f t="shared" si="0"/>
        <v>54975</v>
      </c>
      <c r="J9" s="13">
        <f t="shared" si="0"/>
        <v>38040</v>
      </c>
      <c r="K9" s="13">
        <f t="shared" si="0"/>
        <v>56452</v>
      </c>
      <c r="L9" s="13">
        <f t="shared" si="0"/>
        <v>87986</v>
      </c>
      <c r="M9" s="13">
        <f t="shared" si="0"/>
        <v>101381</v>
      </c>
      <c r="N9" s="13">
        <f t="shared" si="0"/>
        <v>1068962</v>
      </c>
    </row>
  </sheetData>
  <sheetProtection/>
  <mergeCells count="1">
    <mergeCell ref="A1:N1"/>
  </mergeCell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159</v>
      </c>
      <c r="B1" s="63"/>
      <c r="C1" s="63"/>
      <c r="D1" s="63"/>
      <c r="E1" s="63"/>
      <c r="F1" s="63"/>
      <c r="G1" s="63"/>
      <c r="H1" s="63"/>
      <c r="I1" s="63"/>
      <c r="J1" s="63"/>
      <c r="K1" s="63"/>
      <c r="L1" s="63"/>
      <c r="M1" s="63"/>
      <c r="N1" s="63"/>
    </row>
    <row r="2" spans="1:14" s="1" customFormat="1" ht="28.5" customHeight="1">
      <c r="A2" s="6" t="s">
        <v>42</v>
      </c>
      <c r="B2" s="9" t="s">
        <v>43</v>
      </c>
      <c r="C2" s="9" t="s">
        <v>44</v>
      </c>
      <c r="D2" s="9" t="s">
        <v>45</v>
      </c>
      <c r="E2" s="9" t="s">
        <v>46</v>
      </c>
      <c r="F2" s="9" t="s">
        <v>47</v>
      </c>
      <c r="G2" s="9" t="s">
        <v>48</v>
      </c>
      <c r="H2" s="9" t="s">
        <v>49</v>
      </c>
      <c r="I2" s="9" t="s">
        <v>50</v>
      </c>
      <c r="J2" s="9" t="s">
        <v>51</v>
      </c>
      <c r="K2" s="9" t="s">
        <v>52</v>
      </c>
      <c r="L2" s="9" t="s">
        <v>53</v>
      </c>
      <c r="M2" s="9" t="s">
        <v>54</v>
      </c>
      <c r="N2" s="10" t="s">
        <v>55</v>
      </c>
    </row>
    <row r="3" spans="1:14" s="3" customFormat="1" ht="42" customHeight="1">
      <c r="A3" s="4" t="s">
        <v>56</v>
      </c>
      <c r="B3" s="11">
        <v>11884</v>
      </c>
      <c r="C3" s="11">
        <v>36068</v>
      </c>
      <c r="D3" s="11">
        <v>9896</v>
      </c>
      <c r="E3" s="11">
        <v>14246</v>
      </c>
      <c r="F3" s="11">
        <v>9988</v>
      </c>
      <c r="G3" s="11">
        <v>9369</v>
      </c>
      <c r="H3" s="11">
        <v>14286</v>
      </c>
      <c r="I3" s="11">
        <v>3756</v>
      </c>
      <c r="J3" s="11">
        <v>7732</v>
      </c>
      <c r="K3" s="11">
        <v>7081</v>
      </c>
      <c r="L3" s="11">
        <v>10192</v>
      </c>
      <c r="M3" s="11">
        <v>12261</v>
      </c>
      <c r="N3" s="12">
        <f aca="true" t="shared" si="0" ref="N3:N8">SUM(B3:M3)</f>
        <v>146759</v>
      </c>
    </row>
    <row r="4" spans="1:14" s="3" customFormat="1" ht="42" customHeight="1">
      <c r="A4" s="4" t="s">
        <v>57</v>
      </c>
      <c r="B4" s="11">
        <v>60941</v>
      </c>
      <c r="C4" s="11">
        <v>95855</v>
      </c>
      <c r="D4" s="11">
        <v>63673</v>
      </c>
      <c r="E4" s="11">
        <v>64398</v>
      </c>
      <c r="F4" s="11">
        <v>54691</v>
      </c>
      <c r="G4" s="11">
        <v>38564</v>
      </c>
      <c r="H4" s="11">
        <v>68943</v>
      </c>
      <c r="I4" s="11">
        <v>39036</v>
      </c>
      <c r="J4" s="11">
        <v>53977</v>
      </c>
      <c r="K4" s="11">
        <v>65848</v>
      </c>
      <c r="L4" s="11">
        <v>53331</v>
      </c>
      <c r="M4" s="11">
        <v>60537</v>
      </c>
      <c r="N4" s="12">
        <f t="shared" si="0"/>
        <v>719794</v>
      </c>
    </row>
    <row r="5" spans="1:14" s="3" customFormat="1" ht="42" customHeight="1">
      <c r="A5" s="7" t="s">
        <v>58</v>
      </c>
      <c r="B5" s="11">
        <v>11830</v>
      </c>
      <c r="C5" s="11">
        <v>23041</v>
      </c>
      <c r="D5" s="11">
        <v>15145</v>
      </c>
      <c r="E5" s="11">
        <v>11794</v>
      </c>
      <c r="F5" s="11">
        <v>10308</v>
      </c>
      <c r="G5" s="11">
        <v>7815</v>
      </c>
      <c r="H5" s="11">
        <v>39744</v>
      </c>
      <c r="I5" s="11">
        <v>15529</v>
      </c>
      <c r="J5" s="11">
        <v>26468</v>
      </c>
      <c r="K5" s="11">
        <v>11240</v>
      </c>
      <c r="L5" s="11">
        <v>10800</v>
      </c>
      <c r="M5" s="11">
        <v>12633</v>
      </c>
      <c r="N5" s="12">
        <v>196347</v>
      </c>
    </row>
    <row r="6" spans="1:14" s="3" customFormat="1" ht="42" customHeight="1">
      <c r="A6" s="7" t="s">
        <v>59</v>
      </c>
      <c r="B6" s="11">
        <v>22499</v>
      </c>
      <c r="C6" s="11">
        <v>51997</v>
      </c>
      <c r="D6" s="11">
        <v>22971</v>
      </c>
      <c r="E6" s="11">
        <v>35662</v>
      </c>
      <c r="F6" s="11">
        <v>26727</v>
      </c>
      <c r="G6" s="11">
        <v>24571</v>
      </c>
      <c r="H6" s="11">
        <v>28939</v>
      </c>
      <c r="I6" s="11">
        <v>7552</v>
      </c>
      <c r="J6" s="11">
        <v>10555</v>
      </c>
      <c r="K6" s="11">
        <v>10051</v>
      </c>
      <c r="L6" s="11">
        <v>28945</v>
      </c>
      <c r="M6" s="11">
        <v>48136</v>
      </c>
      <c r="N6" s="12">
        <f t="shared" si="0"/>
        <v>318605</v>
      </c>
    </row>
    <row r="7" spans="1:14" s="3" customFormat="1" ht="42" customHeight="1">
      <c r="A7" s="7" t="s">
        <v>60</v>
      </c>
      <c r="B7" s="11">
        <v>1260</v>
      </c>
      <c r="C7" s="11">
        <v>8225</v>
      </c>
      <c r="D7" s="11">
        <v>2098</v>
      </c>
      <c r="E7" s="11">
        <v>2268</v>
      </c>
      <c r="F7" s="11">
        <v>1236</v>
      </c>
      <c r="G7" s="11">
        <v>927</v>
      </c>
      <c r="H7" s="11">
        <v>1083</v>
      </c>
      <c r="I7" s="11">
        <v>1083</v>
      </c>
      <c r="J7" s="11">
        <v>359</v>
      </c>
      <c r="K7" s="11">
        <v>1136</v>
      </c>
      <c r="L7" s="11">
        <v>770</v>
      </c>
      <c r="M7" s="11">
        <v>1924</v>
      </c>
      <c r="N7" s="12">
        <f t="shared" si="0"/>
        <v>22369</v>
      </c>
    </row>
    <row r="8" spans="1:14" s="3" customFormat="1" ht="42" customHeight="1">
      <c r="A8" s="7" t="s">
        <v>61</v>
      </c>
      <c r="B8" s="11">
        <v>3222</v>
      </c>
      <c r="C8" s="11">
        <v>15335</v>
      </c>
      <c r="D8" s="11">
        <v>3673</v>
      </c>
      <c r="E8" s="11">
        <v>2998</v>
      </c>
      <c r="F8" s="11">
        <v>2617</v>
      </c>
      <c r="G8" s="11">
        <v>2470</v>
      </c>
      <c r="H8" s="11">
        <v>3110</v>
      </c>
      <c r="I8" s="11">
        <v>1593</v>
      </c>
      <c r="J8" s="11">
        <v>1999</v>
      </c>
      <c r="K8" s="11">
        <v>2143</v>
      </c>
      <c r="L8" s="11">
        <v>2939</v>
      </c>
      <c r="M8" s="11">
        <v>4219</v>
      </c>
      <c r="N8" s="12">
        <f t="shared" si="0"/>
        <v>46318</v>
      </c>
    </row>
    <row r="9" spans="1:14" ht="39.75" customHeight="1">
      <c r="A9" s="8" t="s">
        <v>62</v>
      </c>
      <c r="B9" s="13">
        <f aca="true" t="shared" si="1" ref="B9:N9">SUM(B3:B8)</f>
        <v>111636</v>
      </c>
      <c r="C9" s="13">
        <f t="shared" si="1"/>
        <v>230521</v>
      </c>
      <c r="D9" s="13">
        <f t="shared" si="1"/>
        <v>117456</v>
      </c>
      <c r="E9" s="13">
        <f t="shared" si="1"/>
        <v>131366</v>
      </c>
      <c r="F9" s="13">
        <f t="shared" si="1"/>
        <v>105567</v>
      </c>
      <c r="G9" s="13">
        <f t="shared" si="1"/>
        <v>83716</v>
      </c>
      <c r="H9" s="13">
        <f t="shared" si="1"/>
        <v>156105</v>
      </c>
      <c r="I9" s="13">
        <f t="shared" si="1"/>
        <v>68549</v>
      </c>
      <c r="J9" s="13">
        <f t="shared" si="1"/>
        <v>101090</v>
      </c>
      <c r="K9" s="13">
        <f t="shared" si="1"/>
        <v>97499</v>
      </c>
      <c r="L9" s="13">
        <f t="shared" si="1"/>
        <v>106977</v>
      </c>
      <c r="M9" s="13">
        <f t="shared" si="1"/>
        <v>139710</v>
      </c>
      <c r="N9" s="13">
        <f t="shared" si="1"/>
        <v>1450192</v>
      </c>
    </row>
  </sheetData>
  <sheetProtection/>
  <mergeCells count="1">
    <mergeCell ref="A1:N1"/>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9"/>
  <sheetViews>
    <sheetView zoomScalePageLayoutView="0" workbookViewId="0" topLeftCell="A1">
      <selection activeCell="K7" sqref="K7"/>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160</v>
      </c>
      <c r="B1" s="63"/>
      <c r="C1" s="63"/>
      <c r="D1" s="63"/>
      <c r="E1" s="63"/>
      <c r="F1" s="63"/>
      <c r="G1" s="63"/>
      <c r="H1" s="63"/>
      <c r="I1" s="63"/>
      <c r="J1" s="63"/>
      <c r="K1" s="63"/>
      <c r="L1" s="63"/>
      <c r="M1" s="63"/>
      <c r="N1" s="63"/>
    </row>
    <row r="2" spans="1:14" s="1" customFormat="1" ht="28.5" customHeight="1">
      <c r="A2" s="6" t="s">
        <v>21</v>
      </c>
      <c r="B2" s="9" t="s">
        <v>30</v>
      </c>
      <c r="C2" s="9" t="s">
        <v>31</v>
      </c>
      <c r="D2" s="9" t="s">
        <v>32</v>
      </c>
      <c r="E2" s="9" t="s">
        <v>33</v>
      </c>
      <c r="F2" s="9" t="s">
        <v>34</v>
      </c>
      <c r="G2" s="9" t="s">
        <v>35</v>
      </c>
      <c r="H2" s="9" t="s">
        <v>36</v>
      </c>
      <c r="I2" s="9" t="s">
        <v>37</v>
      </c>
      <c r="J2" s="9" t="s">
        <v>38</v>
      </c>
      <c r="K2" s="9" t="s">
        <v>39</v>
      </c>
      <c r="L2" s="9" t="s">
        <v>40</v>
      </c>
      <c r="M2" s="9" t="s">
        <v>41</v>
      </c>
      <c r="N2" s="10" t="s">
        <v>22</v>
      </c>
    </row>
    <row r="3" spans="1:14" s="3" customFormat="1" ht="42" customHeight="1">
      <c r="A3" s="4" t="s">
        <v>23</v>
      </c>
      <c r="B3" s="11">
        <v>24068</v>
      </c>
      <c r="C3" s="11">
        <v>35013</v>
      </c>
      <c r="D3" s="11">
        <v>24068</v>
      </c>
      <c r="E3" s="11">
        <v>15569</v>
      </c>
      <c r="F3" s="11">
        <v>11817</v>
      </c>
      <c r="G3" s="11">
        <v>1423</v>
      </c>
      <c r="H3" s="11">
        <v>7212</v>
      </c>
      <c r="I3" s="11">
        <v>11161</v>
      </c>
      <c r="J3" s="11">
        <v>8338</v>
      </c>
      <c r="K3" s="11">
        <v>16650</v>
      </c>
      <c r="L3" s="11">
        <v>12074</v>
      </c>
      <c r="M3" s="11">
        <v>14319</v>
      </c>
      <c r="N3" s="12">
        <f aca="true" t="shared" si="0" ref="N3:N8">SUM(B3:M3)</f>
        <v>181712</v>
      </c>
    </row>
    <row r="4" spans="1:14" s="3" customFormat="1" ht="42" customHeight="1">
      <c r="A4" s="4" t="s">
        <v>24</v>
      </c>
      <c r="B4" s="11">
        <v>42533</v>
      </c>
      <c r="C4" s="11">
        <v>134500</v>
      </c>
      <c r="D4" s="11">
        <v>65693</v>
      </c>
      <c r="E4" s="11">
        <v>66459</v>
      </c>
      <c r="F4" s="11">
        <v>66292</v>
      </c>
      <c r="G4" s="11">
        <v>68501</v>
      </c>
      <c r="H4" s="11">
        <v>64208</v>
      </c>
      <c r="I4" s="11">
        <v>65123</v>
      </c>
      <c r="J4" s="11">
        <v>48376</v>
      </c>
      <c r="K4" s="11">
        <v>59796</v>
      </c>
      <c r="L4" s="11">
        <v>57495</v>
      </c>
      <c r="M4" s="11">
        <v>63879</v>
      </c>
      <c r="N4" s="12">
        <f t="shared" si="0"/>
        <v>802855</v>
      </c>
    </row>
    <row r="5" spans="1:14" s="3" customFormat="1" ht="42" customHeight="1">
      <c r="A5" s="7" t="s">
        <v>25</v>
      </c>
      <c r="B5" s="11">
        <v>5678</v>
      </c>
      <c r="C5" s="11">
        <v>35071</v>
      </c>
      <c r="D5" s="11">
        <v>16423</v>
      </c>
      <c r="E5" s="11">
        <v>17478</v>
      </c>
      <c r="F5" s="11">
        <v>17610</v>
      </c>
      <c r="G5" s="11">
        <v>19934</v>
      </c>
      <c r="H5" s="11">
        <v>19262</v>
      </c>
      <c r="I5" s="11">
        <v>10800</v>
      </c>
      <c r="J5" s="11">
        <v>9832</v>
      </c>
      <c r="K5" s="11">
        <v>9347</v>
      </c>
      <c r="L5" s="11">
        <v>9257</v>
      </c>
      <c r="M5" s="11">
        <v>11798</v>
      </c>
      <c r="N5" s="12">
        <f t="shared" si="0"/>
        <v>182490</v>
      </c>
    </row>
    <row r="6" spans="1:14" s="3" customFormat="1" ht="42" customHeight="1">
      <c r="A6" s="7" t="s">
        <v>26</v>
      </c>
      <c r="B6" s="11">
        <v>23962</v>
      </c>
      <c r="C6" s="11">
        <v>30386</v>
      </c>
      <c r="D6" s="11">
        <v>14412</v>
      </c>
      <c r="E6" s="11">
        <v>17955</v>
      </c>
      <c r="F6" s="11">
        <v>11703</v>
      </c>
      <c r="G6" s="11">
        <v>10811</v>
      </c>
      <c r="H6" s="11">
        <v>15223</v>
      </c>
      <c r="I6" s="11">
        <v>21356</v>
      </c>
      <c r="J6" s="11">
        <v>23637</v>
      </c>
      <c r="K6" s="11">
        <v>46666</v>
      </c>
      <c r="L6" s="11">
        <v>40548</v>
      </c>
      <c r="M6" s="11">
        <v>39629</v>
      </c>
      <c r="N6" s="12">
        <f t="shared" si="0"/>
        <v>296288</v>
      </c>
    </row>
    <row r="7" spans="1:14" s="3" customFormat="1" ht="42" customHeight="1">
      <c r="A7" s="7" t="s">
        <v>27</v>
      </c>
      <c r="B7" s="11">
        <v>0</v>
      </c>
      <c r="C7" s="11">
        <v>0</v>
      </c>
      <c r="D7" s="11">
        <v>0</v>
      </c>
      <c r="E7" s="11">
        <v>0</v>
      </c>
      <c r="F7" s="11">
        <v>0</v>
      </c>
      <c r="G7" s="11">
        <v>0</v>
      </c>
      <c r="H7" s="11">
        <v>0</v>
      </c>
      <c r="I7" s="11">
        <v>0</v>
      </c>
      <c r="J7" s="11">
        <v>0</v>
      </c>
      <c r="K7" s="11">
        <v>0</v>
      </c>
      <c r="L7" s="11">
        <v>0</v>
      </c>
      <c r="M7" s="11">
        <v>0</v>
      </c>
      <c r="N7" s="12">
        <v>0</v>
      </c>
    </row>
    <row r="8" spans="1:14" s="3" customFormat="1" ht="42" customHeight="1">
      <c r="A8" s="7" t="s">
        <v>28</v>
      </c>
      <c r="B8" s="11">
        <v>4403</v>
      </c>
      <c r="C8" s="11">
        <v>6916</v>
      </c>
      <c r="D8" s="11">
        <v>2875</v>
      </c>
      <c r="E8" s="11">
        <v>2493</v>
      </c>
      <c r="F8" s="11">
        <v>2391</v>
      </c>
      <c r="G8" s="11">
        <v>607</v>
      </c>
      <c r="H8" s="11">
        <v>552</v>
      </c>
      <c r="I8" s="11">
        <v>1253</v>
      </c>
      <c r="J8" s="11">
        <v>985</v>
      </c>
      <c r="K8" s="11">
        <v>3027</v>
      </c>
      <c r="L8" s="11">
        <v>3610</v>
      </c>
      <c r="M8" s="11">
        <v>4268</v>
      </c>
      <c r="N8" s="12">
        <f t="shared" si="0"/>
        <v>33380</v>
      </c>
    </row>
    <row r="9" spans="1:14" ht="39.75" customHeight="1">
      <c r="A9" s="8" t="s">
        <v>29</v>
      </c>
      <c r="B9" s="13">
        <f aca="true" t="shared" si="1" ref="B9:N9">SUM(B3:B8)</f>
        <v>100644</v>
      </c>
      <c r="C9" s="13">
        <f t="shared" si="1"/>
        <v>241886</v>
      </c>
      <c r="D9" s="13">
        <f t="shared" si="1"/>
        <v>123471</v>
      </c>
      <c r="E9" s="13">
        <f t="shared" si="1"/>
        <v>119954</v>
      </c>
      <c r="F9" s="13">
        <f t="shared" si="1"/>
        <v>109813</v>
      </c>
      <c r="G9" s="13">
        <f t="shared" si="1"/>
        <v>101276</v>
      </c>
      <c r="H9" s="13">
        <f t="shared" si="1"/>
        <v>106457</v>
      </c>
      <c r="I9" s="13">
        <f t="shared" si="1"/>
        <v>109693</v>
      </c>
      <c r="J9" s="13">
        <f t="shared" si="1"/>
        <v>91168</v>
      </c>
      <c r="K9" s="13">
        <f t="shared" si="1"/>
        <v>135486</v>
      </c>
      <c r="L9" s="13">
        <f t="shared" si="1"/>
        <v>122984</v>
      </c>
      <c r="M9" s="13">
        <f t="shared" si="1"/>
        <v>133893</v>
      </c>
      <c r="N9" s="13">
        <f t="shared" si="1"/>
        <v>1496725</v>
      </c>
    </row>
  </sheetData>
  <sheetProtection/>
  <mergeCells count="1">
    <mergeCell ref="A1:N1"/>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N10"/>
  <sheetViews>
    <sheetView zoomScalePageLayoutView="0" workbookViewId="0" topLeftCell="A1">
      <selection activeCell="G4" sqref="G4"/>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161</v>
      </c>
      <c r="B1" s="63"/>
      <c r="C1" s="63"/>
      <c r="D1" s="63"/>
      <c r="E1" s="63"/>
      <c r="F1" s="63"/>
      <c r="G1" s="63"/>
      <c r="H1" s="63"/>
      <c r="I1" s="63"/>
      <c r="J1" s="63"/>
      <c r="K1" s="63"/>
      <c r="L1" s="63"/>
      <c r="M1" s="63"/>
      <c r="N1" s="63"/>
    </row>
    <row r="2" spans="1:14" s="1" customFormat="1" ht="28.5" customHeight="1">
      <c r="A2" s="6" t="s">
        <v>21</v>
      </c>
      <c r="B2" s="9" t="s">
        <v>30</v>
      </c>
      <c r="C2" s="9" t="s">
        <v>31</v>
      </c>
      <c r="D2" s="9" t="s">
        <v>32</v>
      </c>
      <c r="E2" s="9" t="s">
        <v>33</v>
      </c>
      <c r="F2" s="9" t="s">
        <v>34</v>
      </c>
      <c r="G2" s="9" t="s">
        <v>35</v>
      </c>
      <c r="H2" s="9" t="s">
        <v>36</v>
      </c>
      <c r="I2" s="9" t="s">
        <v>37</v>
      </c>
      <c r="J2" s="9" t="s">
        <v>38</v>
      </c>
      <c r="K2" s="9" t="s">
        <v>39</v>
      </c>
      <c r="L2" s="9" t="s">
        <v>40</v>
      </c>
      <c r="M2" s="9" t="s">
        <v>41</v>
      </c>
      <c r="N2" s="10" t="s">
        <v>22</v>
      </c>
    </row>
    <row r="3" spans="1:14" s="3" customFormat="1" ht="42" customHeight="1">
      <c r="A3" s="4" t="s">
        <v>23</v>
      </c>
      <c r="B3" s="11">
        <v>12361</v>
      </c>
      <c r="C3" s="11">
        <v>36015</v>
      </c>
      <c r="D3" s="11">
        <v>10497</v>
      </c>
      <c r="E3" s="11">
        <v>19805</v>
      </c>
      <c r="F3" s="11">
        <v>17143</v>
      </c>
      <c r="G3" s="11">
        <v>5354</v>
      </c>
      <c r="H3" s="11">
        <v>13797</v>
      </c>
      <c r="I3" s="11">
        <v>0</v>
      </c>
      <c r="J3" s="11">
        <v>0</v>
      </c>
      <c r="K3" s="11">
        <v>0</v>
      </c>
      <c r="L3" s="11">
        <v>11829</v>
      </c>
      <c r="M3" s="11">
        <v>14264</v>
      </c>
      <c r="N3" s="12">
        <f>SUM(B3:M3)</f>
        <v>141065</v>
      </c>
    </row>
    <row r="4" spans="1:14" s="3" customFormat="1" ht="42" customHeight="1">
      <c r="A4" s="4" t="s">
        <v>24</v>
      </c>
      <c r="B4" s="11">
        <v>24168</v>
      </c>
      <c r="C4" s="11">
        <v>122600</v>
      </c>
      <c r="D4" s="11">
        <v>61120</v>
      </c>
      <c r="E4" s="11">
        <v>62120</v>
      </c>
      <c r="F4" s="11">
        <v>48397</v>
      </c>
      <c r="G4" s="11">
        <v>53056</v>
      </c>
      <c r="H4" s="11">
        <v>41162</v>
      </c>
      <c r="I4" s="11">
        <v>35668</v>
      </c>
      <c r="J4" s="11">
        <v>26559</v>
      </c>
      <c r="K4" s="11">
        <v>31539</v>
      </c>
      <c r="L4" s="11">
        <v>29558</v>
      </c>
      <c r="M4" s="11">
        <v>32139</v>
      </c>
      <c r="N4" s="12">
        <f aca="true" t="shared" si="0" ref="N4:N9">SUM(B4:M4)</f>
        <v>568086</v>
      </c>
    </row>
    <row r="5" spans="1:14" s="3" customFormat="1" ht="42" customHeight="1">
      <c r="A5" s="4" t="s">
        <v>68</v>
      </c>
      <c r="B5" s="11">
        <v>2811</v>
      </c>
      <c r="C5" s="11">
        <v>13500</v>
      </c>
      <c r="D5" s="11">
        <v>0</v>
      </c>
      <c r="E5" s="11">
        <v>0</v>
      </c>
      <c r="F5" s="11">
        <v>0</v>
      </c>
      <c r="G5" s="11">
        <v>0</v>
      </c>
      <c r="H5" s="11">
        <v>0</v>
      </c>
      <c r="I5" s="11">
        <v>0</v>
      </c>
      <c r="J5" s="11">
        <v>0</v>
      </c>
      <c r="K5" s="11">
        <v>0</v>
      </c>
      <c r="L5" s="11">
        <v>0</v>
      </c>
      <c r="M5" s="11">
        <v>0</v>
      </c>
      <c r="N5" s="12">
        <f t="shared" si="0"/>
        <v>16311</v>
      </c>
    </row>
    <row r="6" spans="1:14" s="3" customFormat="1" ht="42" customHeight="1">
      <c r="A6" s="7" t="s">
        <v>25</v>
      </c>
      <c r="B6" s="11">
        <v>0</v>
      </c>
      <c r="C6" s="11">
        <v>0</v>
      </c>
      <c r="D6" s="11">
        <v>12870</v>
      </c>
      <c r="E6" s="11">
        <v>13350</v>
      </c>
      <c r="F6" s="11">
        <v>9542</v>
      </c>
      <c r="G6" s="11">
        <v>1583</v>
      </c>
      <c r="H6" s="11">
        <v>1016</v>
      </c>
      <c r="I6" s="11">
        <v>887</v>
      </c>
      <c r="J6" s="11">
        <v>663</v>
      </c>
      <c r="K6" s="11">
        <v>693</v>
      </c>
      <c r="L6" s="11">
        <v>667</v>
      </c>
      <c r="M6" s="11">
        <v>1256</v>
      </c>
      <c r="N6" s="12">
        <f t="shared" si="0"/>
        <v>42527</v>
      </c>
    </row>
    <row r="7" spans="1:14" s="3" customFormat="1" ht="42" customHeight="1">
      <c r="A7" s="7" t="s">
        <v>26</v>
      </c>
      <c r="B7" s="11">
        <v>17465</v>
      </c>
      <c r="C7" s="11">
        <v>43785</v>
      </c>
      <c r="D7" s="11">
        <v>21316</v>
      </c>
      <c r="E7" s="11">
        <v>25802</v>
      </c>
      <c r="F7" s="11">
        <v>22714</v>
      </c>
      <c r="G7" s="11">
        <v>10908</v>
      </c>
      <c r="H7" s="11">
        <v>19288</v>
      </c>
      <c r="I7" s="11">
        <v>13849</v>
      </c>
      <c r="J7" s="11">
        <v>12082</v>
      </c>
      <c r="K7" s="11">
        <v>24317</v>
      </c>
      <c r="L7" s="11">
        <v>25096</v>
      </c>
      <c r="M7" s="11">
        <v>22099</v>
      </c>
      <c r="N7" s="12">
        <f t="shared" si="0"/>
        <v>258721</v>
      </c>
    </row>
    <row r="8" spans="1:14" s="3" customFormat="1" ht="42" customHeight="1">
      <c r="A8" s="7" t="s">
        <v>27</v>
      </c>
      <c r="B8" s="11">
        <v>0</v>
      </c>
      <c r="C8" s="11">
        <v>0</v>
      </c>
      <c r="D8" s="11">
        <v>0</v>
      </c>
      <c r="E8" s="11">
        <v>458</v>
      </c>
      <c r="F8" s="11">
        <v>414</v>
      </c>
      <c r="G8" s="11">
        <v>130</v>
      </c>
      <c r="H8" s="11">
        <v>350</v>
      </c>
      <c r="I8" s="11">
        <v>0</v>
      </c>
      <c r="J8" s="11">
        <v>0</v>
      </c>
      <c r="K8" s="11">
        <v>0</v>
      </c>
      <c r="L8" s="11">
        <v>0</v>
      </c>
      <c r="M8" s="11">
        <v>0</v>
      </c>
      <c r="N8" s="12">
        <f t="shared" si="0"/>
        <v>1352</v>
      </c>
    </row>
    <row r="9" spans="1:14" s="3" customFormat="1" ht="42" customHeight="1">
      <c r="A9" s="7" t="s">
        <v>28</v>
      </c>
      <c r="B9" s="13">
        <v>10180</v>
      </c>
      <c r="C9" s="11">
        <v>22683</v>
      </c>
      <c r="D9" s="11">
        <v>13678</v>
      </c>
      <c r="E9" s="11">
        <v>13146</v>
      </c>
      <c r="F9" s="11">
        <v>9949</v>
      </c>
      <c r="G9" s="11">
        <v>2844</v>
      </c>
      <c r="H9" s="11">
        <v>9994</v>
      </c>
      <c r="I9" s="11">
        <v>8652</v>
      </c>
      <c r="J9" s="11">
        <v>182</v>
      </c>
      <c r="K9" s="11">
        <v>1154</v>
      </c>
      <c r="L9" s="11">
        <v>1600</v>
      </c>
      <c r="M9" s="11">
        <v>1275</v>
      </c>
      <c r="N9" s="12">
        <f t="shared" si="0"/>
        <v>95337</v>
      </c>
    </row>
    <row r="10" spans="1:14" ht="39.75" customHeight="1">
      <c r="A10" s="8" t="s">
        <v>29</v>
      </c>
      <c r="B10" s="13">
        <f>SUM(B3:B9)</f>
        <v>66985</v>
      </c>
      <c r="C10" s="13">
        <f aca="true" t="shared" si="1" ref="C10:M10">SUM(C3:C9)</f>
        <v>238583</v>
      </c>
      <c r="D10" s="13">
        <f t="shared" si="1"/>
        <v>119481</v>
      </c>
      <c r="E10" s="13">
        <f t="shared" si="1"/>
        <v>134681</v>
      </c>
      <c r="F10" s="13">
        <f t="shared" si="1"/>
        <v>108159</v>
      </c>
      <c r="G10" s="13">
        <f t="shared" si="1"/>
        <v>73875</v>
      </c>
      <c r="H10" s="13">
        <f t="shared" si="1"/>
        <v>85607</v>
      </c>
      <c r="I10" s="13">
        <f t="shared" si="1"/>
        <v>59056</v>
      </c>
      <c r="J10" s="13">
        <f t="shared" si="1"/>
        <v>39486</v>
      </c>
      <c r="K10" s="13">
        <f t="shared" si="1"/>
        <v>57703</v>
      </c>
      <c r="L10" s="13">
        <f t="shared" si="1"/>
        <v>68750</v>
      </c>
      <c r="M10" s="13">
        <f t="shared" si="1"/>
        <v>71033</v>
      </c>
      <c r="N10" s="13">
        <f>SUM(B10:M10)</f>
        <v>1123399</v>
      </c>
    </row>
  </sheetData>
  <sheetProtection/>
  <mergeCells count="1">
    <mergeCell ref="A1:N1"/>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162</v>
      </c>
      <c r="B1" s="63"/>
      <c r="C1" s="63"/>
      <c r="D1" s="63"/>
      <c r="E1" s="63"/>
      <c r="F1" s="63"/>
      <c r="G1" s="63"/>
      <c r="H1" s="63"/>
      <c r="I1" s="63"/>
      <c r="J1" s="63"/>
      <c r="K1" s="63"/>
      <c r="L1" s="63"/>
      <c r="M1" s="63"/>
      <c r="N1" s="63"/>
    </row>
    <row r="2" spans="1:14" s="1" customFormat="1" ht="28.5" customHeight="1">
      <c r="A2" s="6" t="s">
        <v>21</v>
      </c>
      <c r="B2" s="9" t="s">
        <v>30</v>
      </c>
      <c r="C2" s="9" t="s">
        <v>31</v>
      </c>
      <c r="D2" s="9" t="s">
        <v>32</v>
      </c>
      <c r="E2" s="9" t="s">
        <v>33</v>
      </c>
      <c r="F2" s="9" t="s">
        <v>34</v>
      </c>
      <c r="G2" s="9" t="s">
        <v>35</v>
      </c>
      <c r="H2" s="9" t="s">
        <v>36</v>
      </c>
      <c r="I2" s="9" t="s">
        <v>37</v>
      </c>
      <c r="J2" s="9" t="s">
        <v>38</v>
      </c>
      <c r="K2" s="9" t="s">
        <v>39</v>
      </c>
      <c r="L2" s="9" t="s">
        <v>40</v>
      </c>
      <c r="M2" s="9" t="s">
        <v>41</v>
      </c>
      <c r="N2" s="10" t="s">
        <v>22</v>
      </c>
    </row>
    <row r="3" spans="1:14" s="3" customFormat="1" ht="42" customHeight="1">
      <c r="A3" s="4" t="s">
        <v>23</v>
      </c>
      <c r="B3" s="11">
        <v>34264</v>
      </c>
      <c r="C3" s="11">
        <v>18682</v>
      </c>
      <c r="D3" s="11">
        <v>16256</v>
      </c>
      <c r="E3" s="11">
        <v>22574</v>
      </c>
      <c r="F3" s="11">
        <v>25683</v>
      </c>
      <c r="G3" s="11">
        <v>21293</v>
      </c>
      <c r="H3" s="11">
        <v>5261</v>
      </c>
      <c r="I3" s="11">
        <v>5784</v>
      </c>
      <c r="J3" s="11">
        <v>9909</v>
      </c>
      <c r="K3" s="11">
        <v>17092</v>
      </c>
      <c r="L3" s="11">
        <v>16035</v>
      </c>
      <c r="M3" s="11">
        <v>13204</v>
      </c>
      <c r="N3" s="12">
        <f aca="true" t="shared" si="0" ref="N3:N8">SUM(B3:M3)</f>
        <v>206037</v>
      </c>
    </row>
    <row r="4" spans="1:14" s="3" customFormat="1" ht="42" customHeight="1">
      <c r="A4" s="4" t="s">
        <v>24</v>
      </c>
      <c r="B4" s="11">
        <v>122500</v>
      </c>
      <c r="C4" s="11">
        <v>115500</v>
      </c>
      <c r="D4" s="11">
        <v>15500</v>
      </c>
      <c r="E4" s="11">
        <v>60190</v>
      </c>
      <c r="F4" s="11">
        <v>49071</v>
      </c>
      <c r="G4" s="11">
        <v>38191</v>
      </c>
      <c r="H4" s="11">
        <v>6919</v>
      </c>
      <c r="I4" s="11">
        <v>9320</v>
      </c>
      <c r="J4" s="11">
        <v>8230</v>
      </c>
      <c r="K4" s="11">
        <v>10110</v>
      </c>
      <c r="L4" s="11">
        <v>9280</v>
      </c>
      <c r="M4" s="11">
        <v>10122</v>
      </c>
      <c r="N4" s="12">
        <f t="shared" si="0"/>
        <v>454933</v>
      </c>
    </row>
    <row r="5" spans="1:14" s="3" customFormat="1" ht="42" customHeight="1">
      <c r="A5" s="7" t="s">
        <v>25</v>
      </c>
      <c r="B5" s="11">
        <v>12500</v>
      </c>
      <c r="C5" s="11">
        <v>10450</v>
      </c>
      <c r="D5" s="11">
        <v>60310</v>
      </c>
      <c r="E5" s="11">
        <v>11980</v>
      </c>
      <c r="F5" s="11">
        <v>6971</v>
      </c>
      <c r="G5" s="11">
        <v>4154</v>
      </c>
      <c r="H5" s="11">
        <v>2133</v>
      </c>
      <c r="I5" s="11">
        <v>2650</v>
      </c>
      <c r="J5" s="11">
        <v>3010</v>
      </c>
      <c r="K5" s="11">
        <v>2870</v>
      </c>
      <c r="L5" s="11">
        <v>2450</v>
      </c>
      <c r="M5" s="11">
        <v>3027</v>
      </c>
      <c r="N5" s="12">
        <f t="shared" si="0"/>
        <v>122505</v>
      </c>
    </row>
    <row r="6" spans="1:14" s="3" customFormat="1" ht="42" customHeight="1">
      <c r="A6" s="7" t="s">
        <v>26</v>
      </c>
      <c r="B6" s="11">
        <v>15000</v>
      </c>
      <c r="C6" s="11">
        <v>13500</v>
      </c>
      <c r="D6" s="11">
        <v>12140</v>
      </c>
      <c r="E6" s="11">
        <v>15150</v>
      </c>
      <c r="F6" s="11">
        <v>11919</v>
      </c>
      <c r="G6" s="11">
        <v>10729</v>
      </c>
      <c r="H6" s="11">
        <v>3490</v>
      </c>
      <c r="I6" s="11">
        <v>3870</v>
      </c>
      <c r="J6" s="11">
        <v>3720</v>
      </c>
      <c r="K6" s="11">
        <v>4030</v>
      </c>
      <c r="L6" s="11">
        <v>0</v>
      </c>
      <c r="M6" s="11">
        <v>0</v>
      </c>
      <c r="N6" s="12">
        <f t="shared" si="0"/>
        <v>93548</v>
      </c>
    </row>
    <row r="7" spans="1:14" s="3" customFormat="1" ht="42" customHeight="1">
      <c r="A7" s="7" t="s">
        <v>27</v>
      </c>
      <c r="B7" s="11">
        <v>62574</v>
      </c>
      <c r="C7" s="11">
        <v>20575</v>
      </c>
      <c r="D7" s="11">
        <v>32845</v>
      </c>
      <c r="E7" s="11">
        <v>31557</v>
      </c>
      <c r="F7" s="11">
        <v>72323</v>
      </c>
      <c r="G7" s="11">
        <v>18302</v>
      </c>
      <c r="H7" s="11">
        <v>28406</v>
      </c>
      <c r="I7" s="11">
        <v>33216</v>
      </c>
      <c r="J7" s="11">
        <v>27413</v>
      </c>
      <c r="K7" s="11">
        <v>35913</v>
      </c>
      <c r="L7" s="11">
        <v>30964</v>
      </c>
      <c r="M7" s="11">
        <v>21535</v>
      </c>
      <c r="N7" s="12">
        <f t="shared" si="0"/>
        <v>415623</v>
      </c>
    </row>
    <row r="8" spans="1:14" s="3" customFormat="1" ht="42" customHeight="1">
      <c r="A8" s="7" t="s">
        <v>28</v>
      </c>
      <c r="B8" s="11">
        <v>22539</v>
      </c>
      <c r="C8" s="11">
        <v>16135</v>
      </c>
      <c r="D8" s="11">
        <v>10126</v>
      </c>
      <c r="E8" s="11">
        <v>13096</v>
      </c>
      <c r="F8" s="11">
        <v>11752</v>
      </c>
      <c r="G8" s="11">
        <v>9331</v>
      </c>
      <c r="H8" s="11">
        <v>7764</v>
      </c>
      <c r="I8" s="11">
        <v>10955</v>
      </c>
      <c r="J8" s="11">
        <v>4854</v>
      </c>
      <c r="K8" s="11">
        <v>10037</v>
      </c>
      <c r="L8" s="11">
        <v>12066</v>
      </c>
      <c r="M8" s="11">
        <v>10604</v>
      </c>
      <c r="N8" s="12">
        <f t="shared" si="0"/>
        <v>139259</v>
      </c>
    </row>
    <row r="9" spans="1:14" ht="39.75" customHeight="1">
      <c r="A9" s="8" t="s">
        <v>29</v>
      </c>
      <c r="B9" s="13">
        <f aca="true" t="shared" si="1" ref="B9:N9">SUM(B3:B8)</f>
        <v>269377</v>
      </c>
      <c r="C9" s="13">
        <f t="shared" si="1"/>
        <v>194842</v>
      </c>
      <c r="D9" s="13">
        <f t="shared" si="1"/>
        <v>147177</v>
      </c>
      <c r="E9" s="13">
        <f t="shared" si="1"/>
        <v>154547</v>
      </c>
      <c r="F9" s="13">
        <f t="shared" si="1"/>
        <v>177719</v>
      </c>
      <c r="G9" s="13">
        <f t="shared" si="1"/>
        <v>102000</v>
      </c>
      <c r="H9" s="13">
        <v>53973</v>
      </c>
      <c r="I9" s="13">
        <f t="shared" si="1"/>
        <v>65795</v>
      </c>
      <c r="J9" s="13">
        <f t="shared" si="1"/>
        <v>57136</v>
      </c>
      <c r="K9" s="13">
        <f t="shared" si="1"/>
        <v>80052</v>
      </c>
      <c r="L9" s="13">
        <f t="shared" si="1"/>
        <v>70795</v>
      </c>
      <c r="M9" s="13">
        <f t="shared" si="1"/>
        <v>58492</v>
      </c>
      <c r="N9" s="13">
        <f t="shared" si="1"/>
        <v>1431905</v>
      </c>
    </row>
  </sheetData>
  <sheetProtection/>
  <mergeCells count="1">
    <mergeCell ref="A1:N1"/>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163</v>
      </c>
      <c r="B1" s="63"/>
      <c r="C1" s="63"/>
      <c r="D1" s="63"/>
      <c r="E1" s="63"/>
      <c r="F1" s="63"/>
      <c r="G1" s="63"/>
      <c r="H1" s="63"/>
      <c r="I1" s="63"/>
      <c r="J1" s="63"/>
      <c r="K1" s="63"/>
      <c r="L1" s="63"/>
      <c r="M1" s="63"/>
      <c r="N1" s="63"/>
    </row>
    <row r="2" spans="1:14" s="1" customFormat="1" ht="28.5" customHeight="1">
      <c r="A2" s="6" t="s">
        <v>21</v>
      </c>
      <c r="B2" s="9" t="s">
        <v>30</v>
      </c>
      <c r="C2" s="9" t="s">
        <v>31</v>
      </c>
      <c r="D2" s="9" t="s">
        <v>32</v>
      </c>
      <c r="E2" s="9" t="s">
        <v>33</v>
      </c>
      <c r="F2" s="9" t="s">
        <v>34</v>
      </c>
      <c r="G2" s="9" t="s">
        <v>35</v>
      </c>
      <c r="H2" s="9" t="s">
        <v>36</v>
      </c>
      <c r="I2" s="9" t="s">
        <v>37</v>
      </c>
      <c r="J2" s="9" t="s">
        <v>38</v>
      </c>
      <c r="K2" s="9" t="s">
        <v>39</v>
      </c>
      <c r="L2" s="9" t="s">
        <v>40</v>
      </c>
      <c r="M2" s="9" t="s">
        <v>41</v>
      </c>
      <c r="N2" s="10" t="s">
        <v>22</v>
      </c>
    </row>
    <row r="3" spans="1:14" s="3" customFormat="1" ht="42" customHeight="1">
      <c r="A3" s="4" t="s">
        <v>23</v>
      </c>
      <c r="B3" s="11">
        <v>29187</v>
      </c>
      <c r="C3" s="11">
        <v>53582</v>
      </c>
      <c r="D3" s="11">
        <v>25727</v>
      </c>
      <c r="E3" s="11">
        <v>19827</v>
      </c>
      <c r="F3" s="11">
        <v>24000</v>
      </c>
      <c r="G3" s="11">
        <v>21596</v>
      </c>
      <c r="H3" s="11">
        <v>43284</v>
      </c>
      <c r="I3" s="11">
        <v>32571</v>
      </c>
      <c r="J3" s="11">
        <v>23507</v>
      </c>
      <c r="K3" s="11">
        <v>28925</v>
      </c>
      <c r="L3" s="11">
        <v>22985</v>
      </c>
      <c r="M3" s="11">
        <v>15941</v>
      </c>
      <c r="N3" s="12">
        <f aca="true" t="shared" si="0" ref="N3:N8">SUM(B3:M3)</f>
        <v>341132</v>
      </c>
    </row>
    <row r="4" spans="1:14" s="3" customFormat="1" ht="42" customHeight="1">
      <c r="A4" s="4" t="s">
        <v>24</v>
      </c>
      <c r="B4" s="11">
        <v>64230</v>
      </c>
      <c r="C4" s="11">
        <v>17500</v>
      </c>
      <c r="D4" s="11">
        <v>60180</v>
      </c>
      <c r="E4" s="11">
        <v>30140</v>
      </c>
      <c r="F4" s="11">
        <v>18330</v>
      </c>
      <c r="G4" s="11">
        <v>29320</v>
      </c>
      <c r="H4" s="11">
        <v>35210</v>
      </c>
      <c r="I4" s="11">
        <v>50820</v>
      </c>
      <c r="J4" s="11">
        <v>56290</v>
      </c>
      <c r="K4" s="11">
        <v>52310</v>
      </c>
      <c r="L4" s="11">
        <v>54880</v>
      </c>
      <c r="M4" s="11">
        <v>58230</v>
      </c>
      <c r="N4" s="12">
        <f t="shared" si="0"/>
        <v>527440</v>
      </c>
    </row>
    <row r="5" spans="1:14" s="3" customFormat="1" ht="42" customHeight="1">
      <c r="A5" s="7" t="s">
        <v>25</v>
      </c>
      <c r="B5" s="11">
        <v>14620</v>
      </c>
      <c r="C5" s="11">
        <v>56000</v>
      </c>
      <c r="D5" s="11">
        <v>12000</v>
      </c>
      <c r="E5" s="11">
        <v>3310</v>
      </c>
      <c r="F5" s="11">
        <v>2120</v>
      </c>
      <c r="G5" s="11">
        <v>28000</v>
      </c>
      <c r="H5" s="11">
        <v>3400</v>
      </c>
      <c r="I5" s="11">
        <v>4100</v>
      </c>
      <c r="J5" s="11">
        <v>5600</v>
      </c>
      <c r="K5" s="11">
        <v>4800</v>
      </c>
      <c r="L5" s="11">
        <v>5230</v>
      </c>
      <c r="M5" s="11">
        <v>4300</v>
      </c>
      <c r="N5" s="12">
        <f t="shared" si="0"/>
        <v>143480</v>
      </c>
    </row>
    <row r="6" spans="1:14" s="3" customFormat="1" ht="42" customHeight="1">
      <c r="A6" s="7" t="s">
        <v>26</v>
      </c>
      <c r="B6" s="11">
        <v>16900</v>
      </c>
      <c r="C6" s="11">
        <v>153000</v>
      </c>
      <c r="D6" s="11">
        <v>15450</v>
      </c>
      <c r="E6" s="11">
        <v>10350</v>
      </c>
      <c r="F6" s="11">
        <v>8900</v>
      </c>
      <c r="G6" s="11">
        <v>1200</v>
      </c>
      <c r="H6" s="11">
        <v>13890</v>
      </c>
      <c r="I6" s="11">
        <v>0</v>
      </c>
      <c r="J6" s="11">
        <v>0</v>
      </c>
      <c r="K6" s="11">
        <v>0</v>
      </c>
      <c r="L6" s="11">
        <v>0</v>
      </c>
      <c r="M6" s="11">
        <v>0</v>
      </c>
      <c r="N6" s="12">
        <f t="shared" si="0"/>
        <v>219690</v>
      </c>
    </row>
    <row r="7" spans="1:14" s="3" customFormat="1" ht="42" customHeight="1">
      <c r="A7" s="7" t="s">
        <v>27</v>
      </c>
      <c r="B7" s="11">
        <v>24050</v>
      </c>
      <c r="C7" s="11">
        <v>61255</v>
      </c>
      <c r="D7" s="11">
        <v>43786</v>
      </c>
      <c r="E7" s="11">
        <v>35542</v>
      </c>
      <c r="F7" s="11">
        <v>19237</v>
      </c>
      <c r="G7" s="11">
        <v>20888</v>
      </c>
      <c r="H7" s="11">
        <v>33716</v>
      </c>
      <c r="I7" s="11">
        <v>35161</v>
      </c>
      <c r="J7" s="11">
        <v>28521</v>
      </c>
      <c r="K7" s="11">
        <v>43707</v>
      </c>
      <c r="L7" s="11">
        <v>40281</v>
      </c>
      <c r="M7" s="11">
        <v>34756</v>
      </c>
      <c r="N7" s="12">
        <f t="shared" si="0"/>
        <v>420900</v>
      </c>
    </row>
    <row r="8" spans="1:14" s="3" customFormat="1" ht="42" customHeight="1">
      <c r="A8" s="7" t="s">
        <v>28</v>
      </c>
      <c r="B8" s="11">
        <v>36419</v>
      </c>
      <c r="C8" s="11">
        <v>37248</v>
      </c>
      <c r="D8" s="11">
        <v>14979</v>
      </c>
      <c r="E8" s="11">
        <v>10380</v>
      </c>
      <c r="F8" s="11">
        <v>10730</v>
      </c>
      <c r="G8" s="11">
        <v>3183</v>
      </c>
      <c r="H8" s="11">
        <v>13733</v>
      </c>
      <c r="I8" s="11">
        <v>7697</v>
      </c>
      <c r="J8" s="11">
        <v>12558</v>
      </c>
      <c r="K8" s="11">
        <v>14929</v>
      </c>
      <c r="L8" s="11">
        <v>14929</v>
      </c>
      <c r="M8" s="11">
        <v>1956</v>
      </c>
      <c r="N8" s="12">
        <f t="shared" si="0"/>
        <v>178741</v>
      </c>
    </row>
    <row r="9" spans="1:14" ht="39.75" customHeight="1">
      <c r="A9" s="8" t="s">
        <v>29</v>
      </c>
      <c r="B9" s="13">
        <f aca="true" t="shared" si="1" ref="B9:N9">SUM(B3:B8)</f>
        <v>185406</v>
      </c>
      <c r="C9" s="13">
        <f t="shared" si="1"/>
        <v>378585</v>
      </c>
      <c r="D9" s="13">
        <f t="shared" si="1"/>
        <v>172122</v>
      </c>
      <c r="E9" s="13">
        <f t="shared" si="1"/>
        <v>109549</v>
      </c>
      <c r="F9" s="13">
        <f t="shared" si="1"/>
        <v>83317</v>
      </c>
      <c r="G9" s="13">
        <f t="shared" si="1"/>
        <v>104187</v>
      </c>
      <c r="H9" s="13">
        <f t="shared" si="1"/>
        <v>143233</v>
      </c>
      <c r="I9" s="13">
        <f t="shared" si="1"/>
        <v>130349</v>
      </c>
      <c r="J9" s="13">
        <f t="shared" si="1"/>
        <v>126476</v>
      </c>
      <c r="K9" s="13">
        <f t="shared" si="1"/>
        <v>144671</v>
      </c>
      <c r="L9" s="13">
        <f t="shared" si="1"/>
        <v>138305</v>
      </c>
      <c r="M9" s="13">
        <f t="shared" si="1"/>
        <v>115183</v>
      </c>
      <c r="N9" s="13">
        <f t="shared" si="1"/>
        <v>1831383</v>
      </c>
    </row>
  </sheetData>
  <sheetProtection/>
  <mergeCells count="1">
    <mergeCell ref="A1:N1"/>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N1"/>
    </sheetView>
  </sheetViews>
  <sheetFormatPr defaultColWidth="9.00390625" defaultRowHeight="16.5"/>
  <cols>
    <col min="1" max="1" width="15.75390625" style="0" customWidth="1"/>
    <col min="2" max="13" width="7.625" style="14" customWidth="1"/>
    <col min="14" max="14" width="12.375" style="14" customWidth="1"/>
  </cols>
  <sheetData>
    <row r="1" spans="1:14" ht="30.75" customHeight="1">
      <c r="A1" s="63" t="s">
        <v>164</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0</v>
      </c>
      <c r="B3" s="11">
        <v>26236</v>
      </c>
      <c r="C3" s="11">
        <v>70803</v>
      </c>
      <c r="D3" s="11">
        <v>35219</v>
      </c>
      <c r="E3" s="11">
        <v>36210</v>
      </c>
      <c r="F3" s="11">
        <v>22454</v>
      </c>
      <c r="G3" s="11">
        <v>24323</v>
      </c>
      <c r="H3" s="11">
        <v>32025</v>
      </c>
      <c r="I3" s="11">
        <v>23766</v>
      </c>
      <c r="J3" s="11">
        <v>19935</v>
      </c>
      <c r="K3" s="11">
        <v>25143</v>
      </c>
      <c r="L3" s="11">
        <v>24542</v>
      </c>
      <c r="M3" s="11">
        <v>21676</v>
      </c>
      <c r="N3" s="12">
        <f aca="true" t="shared" si="0" ref="N3:N8">SUM(B3:M3)</f>
        <v>362332</v>
      </c>
    </row>
    <row r="4" spans="1:14" s="3" customFormat="1" ht="42" customHeight="1">
      <c r="A4" s="4" t="s">
        <v>1</v>
      </c>
      <c r="B4" s="11">
        <v>50090</v>
      </c>
      <c r="C4" s="11">
        <v>68120</v>
      </c>
      <c r="D4" s="11">
        <v>50180</v>
      </c>
      <c r="E4" s="11">
        <v>50900</v>
      </c>
      <c r="F4" s="11">
        <v>52100</v>
      </c>
      <c r="G4" s="11">
        <v>65240</v>
      </c>
      <c r="H4" s="11">
        <v>60300</v>
      </c>
      <c r="I4" s="11">
        <v>71230</v>
      </c>
      <c r="J4" s="11">
        <v>60780</v>
      </c>
      <c r="K4" s="11">
        <v>65400</v>
      </c>
      <c r="L4" s="11">
        <v>69100</v>
      </c>
      <c r="M4" s="11">
        <v>68300</v>
      </c>
      <c r="N4" s="12">
        <f t="shared" si="0"/>
        <v>731740</v>
      </c>
    </row>
    <row r="5" spans="1:14" s="3" customFormat="1" ht="42" customHeight="1">
      <c r="A5" s="2" t="s">
        <v>3</v>
      </c>
      <c r="B5" s="11">
        <v>16210</v>
      </c>
      <c r="C5" s="11">
        <v>27380</v>
      </c>
      <c r="D5" s="11">
        <v>15820</v>
      </c>
      <c r="E5" s="11">
        <v>15030</v>
      </c>
      <c r="F5" s="11">
        <v>15830</v>
      </c>
      <c r="G5" s="11">
        <v>17830</v>
      </c>
      <c r="H5" s="11">
        <v>17020</v>
      </c>
      <c r="I5" s="11">
        <v>18800</v>
      </c>
      <c r="J5" s="11">
        <v>16850</v>
      </c>
      <c r="K5" s="11">
        <v>17200</v>
      </c>
      <c r="L5" s="11">
        <v>16620</v>
      </c>
      <c r="M5" s="11">
        <v>17230</v>
      </c>
      <c r="N5" s="12">
        <f t="shared" si="0"/>
        <v>211820</v>
      </c>
    </row>
    <row r="6" spans="1:14" s="3" customFormat="1" ht="42" customHeight="1">
      <c r="A6" s="2" t="s">
        <v>4</v>
      </c>
      <c r="B6" s="11">
        <v>13020</v>
      </c>
      <c r="C6" s="11">
        <v>20020</v>
      </c>
      <c r="D6" s="11">
        <v>12910</v>
      </c>
      <c r="E6" s="11">
        <v>13200</v>
      </c>
      <c r="F6" s="11">
        <v>14120</v>
      </c>
      <c r="G6" s="11">
        <v>18510</v>
      </c>
      <c r="H6" s="11">
        <v>19000</v>
      </c>
      <c r="I6" s="11">
        <v>19240</v>
      </c>
      <c r="J6" s="11">
        <v>18870</v>
      </c>
      <c r="K6" s="11">
        <v>18740</v>
      </c>
      <c r="L6" s="11">
        <v>17230</v>
      </c>
      <c r="M6" s="11">
        <v>18820</v>
      </c>
      <c r="N6" s="12">
        <f t="shared" si="0"/>
        <v>203680</v>
      </c>
    </row>
    <row r="7" spans="1:14" s="3" customFormat="1" ht="42" customHeight="1">
      <c r="A7" s="2" t="s">
        <v>5</v>
      </c>
      <c r="B7" s="11">
        <v>2980</v>
      </c>
      <c r="C7" s="11">
        <v>10940</v>
      </c>
      <c r="D7" s="11">
        <v>2560</v>
      </c>
      <c r="E7" s="11">
        <v>3070</v>
      </c>
      <c r="F7" s="11">
        <v>2870</v>
      </c>
      <c r="G7" s="11">
        <v>7320</v>
      </c>
      <c r="H7" s="11">
        <v>7730</v>
      </c>
      <c r="I7" s="11">
        <v>8320</v>
      </c>
      <c r="J7" s="11">
        <v>7050</v>
      </c>
      <c r="K7" s="11">
        <v>7100</v>
      </c>
      <c r="L7" s="11">
        <v>6900</v>
      </c>
      <c r="M7" s="11">
        <v>5290</v>
      </c>
      <c r="N7" s="12">
        <f t="shared" si="0"/>
        <v>72130</v>
      </c>
    </row>
    <row r="8" spans="1:14" s="3" customFormat="1" ht="42" customHeight="1">
      <c r="A8" s="2" t="s">
        <v>6</v>
      </c>
      <c r="B8" s="11">
        <v>5670</v>
      </c>
      <c r="C8" s="11">
        <v>9620</v>
      </c>
      <c r="D8" s="11">
        <v>5420</v>
      </c>
      <c r="E8" s="11">
        <v>5420</v>
      </c>
      <c r="F8" s="11">
        <v>2870</v>
      </c>
      <c r="G8" s="11">
        <v>8370</v>
      </c>
      <c r="H8" s="11">
        <v>8420</v>
      </c>
      <c r="I8" s="11">
        <v>9980</v>
      </c>
      <c r="J8" s="11">
        <v>8620</v>
      </c>
      <c r="K8" s="11">
        <v>8920</v>
      </c>
      <c r="L8" s="11">
        <v>9320</v>
      </c>
      <c r="M8" s="11">
        <v>7180</v>
      </c>
      <c r="N8" s="12">
        <f t="shared" si="0"/>
        <v>89810</v>
      </c>
    </row>
    <row r="9" spans="1:14" ht="39.75" customHeight="1">
      <c r="A9" s="5" t="s">
        <v>7</v>
      </c>
      <c r="B9" s="13">
        <f>SUM(B3:B8)</f>
        <v>114206</v>
      </c>
      <c r="C9" s="13">
        <f aca="true" t="shared" si="1" ref="C9:N9">SUM(C3:C8)</f>
        <v>206883</v>
      </c>
      <c r="D9" s="13">
        <f t="shared" si="1"/>
        <v>122109</v>
      </c>
      <c r="E9" s="13">
        <f t="shared" si="1"/>
        <v>123830</v>
      </c>
      <c r="F9" s="13">
        <f t="shared" si="1"/>
        <v>110244</v>
      </c>
      <c r="G9" s="13">
        <f t="shared" si="1"/>
        <v>141593</v>
      </c>
      <c r="H9" s="13">
        <f t="shared" si="1"/>
        <v>144495</v>
      </c>
      <c r="I9" s="13">
        <f t="shared" si="1"/>
        <v>151336</v>
      </c>
      <c r="J9" s="13">
        <f t="shared" si="1"/>
        <v>132105</v>
      </c>
      <c r="K9" s="13">
        <f t="shared" si="1"/>
        <v>142503</v>
      </c>
      <c r="L9" s="13">
        <f t="shared" si="1"/>
        <v>143712</v>
      </c>
      <c r="M9" s="13">
        <f t="shared" si="1"/>
        <v>138496</v>
      </c>
      <c r="N9" s="13">
        <f t="shared" si="1"/>
        <v>1671512</v>
      </c>
    </row>
  </sheetData>
  <sheetProtection/>
  <mergeCells count="1">
    <mergeCell ref="A1:N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33"/>
  <sheetViews>
    <sheetView zoomScalePageLayoutView="0" workbookViewId="0" topLeftCell="A22">
      <selection activeCell="A34" sqref="A34:IV41"/>
    </sheetView>
  </sheetViews>
  <sheetFormatPr defaultColWidth="9.00390625" defaultRowHeight="16.5"/>
  <cols>
    <col min="1" max="1" width="22.625" style="0" customWidth="1"/>
    <col min="2" max="13" width="8.625" style="14" customWidth="1"/>
    <col min="14" max="14" width="10.625" style="14" customWidth="1"/>
    <col min="15" max="15" width="10.00390625" style="0" bestFit="1" customWidth="1"/>
    <col min="19" max="19" width="10.875" style="0" bestFit="1" customWidth="1"/>
  </cols>
  <sheetData>
    <row r="1" spans="1:14" ht="30.75" customHeight="1">
      <c r="A1" s="63" t="s">
        <v>166</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39.75" customHeight="1">
      <c r="A3" s="4" t="s">
        <v>170</v>
      </c>
      <c r="B3" s="11">
        <v>29957</v>
      </c>
      <c r="C3" s="11">
        <v>37399</v>
      </c>
      <c r="D3" s="11">
        <v>28122</v>
      </c>
      <c r="E3" s="11">
        <v>15741</v>
      </c>
      <c r="F3" s="11">
        <v>16803</v>
      </c>
      <c r="G3" s="11">
        <v>28858</v>
      </c>
      <c r="H3" s="11">
        <v>11166</v>
      </c>
      <c r="I3" s="11">
        <v>10440</v>
      </c>
      <c r="J3" s="11">
        <v>10209</v>
      </c>
      <c r="K3" s="11">
        <v>17590</v>
      </c>
      <c r="L3" s="11">
        <v>24666</v>
      </c>
      <c r="M3" s="11">
        <v>40059</v>
      </c>
      <c r="N3" s="12">
        <f aca="true" t="shared" si="0" ref="N3:N9">SUM(B3:M3)</f>
        <v>271010</v>
      </c>
    </row>
    <row r="4" spans="1:14" s="3" customFormat="1" ht="39.75" customHeight="1">
      <c r="A4" s="54" t="s">
        <v>167</v>
      </c>
      <c r="B4" s="11">
        <v>18225</v>
      </c>
      <c r="C4" s="11">
        <v>23483</v>
      </c>
      <c r="D4" s="11">
        <v>20585</v>
      </c>
      <c r="E4" s="11">
        <v>16604</v>
      </c>
      <c r="F4" s="11">
        <v>18759</v>
      </c>
      <c r="G4" s="11">
        <v>19474</v>
      </c>
      <c r="H4" s="11">
        <v>17005</v>
      </c>
      <c r="I4" s="11">
        <v>15968</v>
      </c>
      <c r="J4" s="11">
        <v>19062</v>
      </c>
      <c r="K4" s="11">
        <v>23052</v>
      </c>
      <c r="L4" s="11">
        <v>22614</v>
      </c>
      <c r="M4" s="11">
        <v>29731</v>
      </c>
      <c r="N4" s="12">
        <f t="shared" si="0"/>
        <v>244562</v>
      </c>
    </row>
    <row r="5" spans="1:14" s="3" customFormat="1" ht="39.75" customHeight="1">
      <c r="A5" s="7" t="s">
        <v>171</v>
      </c>
      <c r="B5" s="11">
        <v>26819</v>
      </c>
      <c r="C5" s="11">
        <v>53162</v>
      </c>
      <c r="D5" s="11">
        <v>42547</v>
      </c>
      <c r="E5" s="11">
        <v>33313</v>
      </c>
      <c r="F5" s="11">
        <v>33070</v>
      </c>
      <c r="G5" s="11">
        <v>18403</v>
      </c>
      <c r="H5" s="11">
        <v>22659</v>
      </c>
      <c r="I5" s="11">
        <v>26029</v>
      </c>
      <c r="J5" s="11">
        <v>49851</v>
      </c>
      <c r="K5" s="11">
        <v>44463</v>
      </c>
      <c r="L5" s="11">
        <v>33270</v>
      </c>
      <c r="M5" s="11">
        <v>18967</v>
      </c>
      <c r="N5" s="12">
        <f t="shared" si="0"/>
        <v>402553</v>
      </c>
    </row>
    <row r="6" spans="1:14" s="3" customFormat="1" ht="39.75" customHeight="1">
      <c r="A6" s="55" t="s">
        <v>6</v>
      </c>
      <c r="B6" s="11">
        <v>22468</v>
      </c>
      <c r="C6" s="11">
        <v>29136</v>
      </c>
      <c r="D6" s="11">
        <v>26308</v>
      </c>
      <c r="E6" s="11">
        <v>22187</v>
      </c>
      <c r="F6" s="11">
        <f>5066+6473</f>
        <v>11539</v>
      </c>
      <c r="G6" s="11">
        <v>14512</v>
      </c>
      <c r="H6" s="11">
        <v>10994</v>
      </c>
      <c r="I6" s="11">
        <v>7328</v>
      </c>
      <c r="J6" s="11">
        <v>17712</v>
      </c>
      <c r="K6" s="11">
        <v>20580</v>
      </c>
      <c r="L6" s="11">
        <v>21464</v>
      </c>
      <c r="M6" s="11">
        <v>18115</v>
      </c>
      <c r="N6" s="12">
        <f t="shared" si="0"/>
        <v>222343</v>
      </c>
    </row>
    <row r="7" spans="1:14" s="3" customFormat="1" ht="39.75" customHeight="1">
      <c r="A7" s="7" t="s">
        <v>110</v>
      </c>
      <c r="B7" s="11">
        <v>8007</v>
      </c>
      <c r="C7" s="11">
        <v>16964</v>
      </c>
      <c r="D7" s="11">
        <v>10229</v>
      </c>
      <c r="E7" s="11">
        <v>11726</v>
      </c>
      <c r="F7" s="11">
        <v>8179</v>
      </c>
      <c r="G7" s="11">
        <v>12474</v>
      </c>
      <c r="H7" s="11">
        <v>7693</v>
      </c>
      <c r="I7" s="11">
        <v>4960</v>
      </c>
      <c r="J7" s="11">
        <v>12612</v>
      </c>
      <c r="K7" s="11">
        <v>15299</v>
      </c>
      <c r="L7" s="11">
        <v>9891</v>
      </c>
      <c r="M7" s="11">
        <v>8597</v>
      </c>
      <c r="N7" s="12">
        <f t="shared" si="0"/>
        <v>126631</v>
      </c>
    </row>
    <row r="8" spans="1:14" s="3" customFormat="1" ht="39.75" customHeight="1">
      <c r="A8" s="19" t="s">
        <v>116</v>
      </c>
      <c r="B8" s="11">
        <v>194679</v>
      </c>
      <c r="C8" s="11">
        <v>226525</v>
      </c>
      <c r="D8" s="11">
        <v>89450</v>
      </c>
      <c r="E8" s="11">
        <v>94069</v>
      </c>
      <c r="F8" s="11">
        <v>41676</v>
      </c>
      <c r="G8" s="11">
        <v>43763</v>
      </c>
      <c r="H8" s="11">
        <v>56129</v>
      </c>
      <c r="I8" s="11">
        <v>51801</v>
      </c>
      <c r="J8" s="11">
        <v>40517</v>
      </c>
      <c r="K8" s="11">
        <v>37872</v>
      </c>
      <c r="L8" s="11">
        <v>37450</v>
      </c>
      <c r="M8" s="11">
        <v>36835</v>
      </c>
      <c r="N8" s="12">
        <f t="shared" si="0"/>
        <v>950766</v>
      </c>
    </row>
    <row r="9" spans="1:14" s="3" customFormat="1" ht="39.75" customHeight="1">
      <c r="A9" s="19" t="s">
        <v>117</v>
      </c>
      <c r="B9" s="11">
        <v>2427</v>
      </c>
      <c r="C9" s="11">
        <v>3823</v>
      </c>
      <c r="D9" s="11">
        <v>5216</v>
      </c>
      <c r="E9" s="11">
        <v>3741</v>
      </c>
      <c r="F9" s="11">
        <v>2484</v>
      </c>
      <c r="G9" s="11">
        <v>2640</v>
      </c>
      <c r="H9" s="11">
        <v>2035</v>
      </c>
      <c r="I9" s="11">
        <v>1382</v>
      </c>
      <c r="J9" s="11">
        <v>1814</v>
      </c>
      <c r="K9" s="11">
        <v>2237</v>
      </c>
      <c r="L9" s="11">
        <v>1938</v>
      </c>
      <c r="M9" s="11">
        <v>2232</v>
      </c>
      <c r="N9" s="12">
        <f t="shared" si="0"/>
        <v>31969</v>
      </c>
    </row>
    <row r="10" spans="1:19" ht="30" customHeight="1">
      <c r="A10" s="8" t="s">
        <v>29</v>
      </c>
      <c r="B10" s="13">
        <f>SUM(B3:B9)</f>
        <v>302582</v>
      </c>
      <c r="C10" s="13">
        <f aca="true" t="shared" si="1" ref="C10:M10">SUM(C3:C9)</f>
        <v>390492</v>
      </c>
      <c r="D10" s="13">
        <f t="shared" si="1"/>
        <v>222457</v>
      </c>
      <c r="E10" s="13">
        <f t="shared" si="1"/>
        <v>197381</v>
      </c>
      <c r="F10" s="13">
        <f t="shared" si="1"/>
        <v>132510</v>
      </c>
      <c r="G10" s="13">
        <f t="shared" si="1"/>
        <v>140124</v>
      </c>
      <c r="H10" s="13">
        <f t="shared" si="1"/>
        <v>127681</v>
      </c>
      <c r="I10" s="13">
        <f t="shared" si="1"/>
        <v>117908</v>
      </c>
      <c r="J10" s="13">
        <f t="shared" si="1"/>
        <v>151777</v>
      </c>
      <c r="K10" s="13">
        <f t="shared" si="1"/>
        <v>161093</v>
      </c>
      <c r="L10" s="13">
        <f t="shared" si="1"/>
        <v>151293</v>
      </c>
      <c r="M10" s="13">
        <f t="shared" si="1"/>
        <v>154536</v>
      </c>
      <c r="N10" s="13">
        <f>SUM(B10:M10)</f>
        <v>2249834</v>
      </c>
      <c r="O10" s="42">
        <f>SUM(N3:N9)</f>
        <v>2249834</v>
      </c>
      <c r="S10" s="49"/>
    </row>
    <row r="11" spans="1:15" ht="17.25" customHeight="1">
      <c r="A11" s="48" t="s">
        <v>145</v>
      </c>
      <c r="B11" s="29"/>
      <c r="C11" s="29"/>
      <c r="D11" s="29"/>
      <c r="E11" s="29"/>
      <c r="F11" s="29"/>
      <c r="G11" s="29"/>
      <c r="H11" s="29"/>
      <c r="I11" s="29"/>
      <c r="J11" s="29"/>
      <c r="K11" s="29"/>
      <c r="L11" s="29"/>
      <c r="M11" s="29"/>
      <c r="N11" s="29"/>
      <c r="O11" s="27"/>
    </row>
    <row r="12" spans="1:15" ht="17.25" customHeight="1">
      <c r="A12" s="20" t="s">
        <v>147</v>
      </c>
      <c r="B12" s="28"/>
      <c r="C12" s="28"/>
      <c r="D12" s="28"/>
      <c r="E12" s="28"/>
      <c r="F12" s="28"/>
      <c r="G12" s="28"/>
      <c r="H12" s="28"/>
      <c r="I12" s="28"/>
      <c r="J12" s="28"/>
      <c r="K12" s="28"/>
      <c r="L12" s="28"/>
      <c r="M12" s="28"/>
      <c r="N12" s="28"/>
      <c r="O12" s="27"/>
    </row>
    <row r="13" spans="1:15" ht="16.5">
      <c r="A13" s="20" t="s">
        <v>146</v>
      </c>
      <c r="B13" s="28"/>
      <c r="C13" s="28"/>
      <c r="D13" s="28"/>
      <c r="E13" s="28"/>
      <c r="F13" s="28"/>
      <c r="G13" s="28"/>
      <c r="H13" s="28"/>
      <c r="I13" s="28"/>
      <c r="J13" s="28"/>
      <c r="K13" s="28"/>
      <c r="L13" s="28"/>
      <c r="M13" s="28"/>
      <c r="N13" s="28"/>
      <c r="O13" s="27"/>
    </row>
    <row r="14" spans="1:15" ht="16.5">
      <c r="A14" s="20" t="s">
        <v>172</v>
      </c>
      <c r="B14" s="28"/>
      <c r="C14" s="28"/>
      <c r="D14" s="28"/>
      <c r="E14" s="28"/>
      <c r="F14" s="28"/>
      <c r="G14" s="28"/>
      <c r="H14" s="28"/>
      <c r="I14" s="28"/>
      <c r="J14" s="28"/>
      <c r="K14" s="28"/>
      <c r="L14" s="28"/>
      <c r="M14" s="28"/>
      <c r="N14" s="28"/>
      <c r="O14" s="27"/>
    </row>
    <row r="15" spans="1:15" ht="16.5">
      <c r="A15" s="50"/>
      <c r="B15" s="30"/>
      <c r="C15" s="30"/>
      <c r="D15" s="30"/>
      <c r="E15" s="30"/>
      <c r="F15" s="30"/>
      <c r="G15" s="30"/>
      <c r="H15" s="30"/>
      <c r="I15" s="30"/>
      <c r="J15" s="30"/>
      <c r="K15" s="30"/>
      <c r="L15" s="30"/>
      <c r="M15" s="30"/>
      <c r="N15" s="30"/>
      <c r="O15" s="27"/>
    </row>
    <row r="16" spans="1:14" ht="28.5" customHeight="1">
      <c r="A16" s="6" t="s">
        <v>2</v>
      </c>
      <c r="B16" s="9" t="s">
        <v>8</v>
      </c>
      <c r="C16" s="9" t="s">
        <v>9</v>
      </c>
      <c r="D16" s="9" t="s">
        <v>10</v>
      </c>
      <c r="E16" s="9" t="s">
        <v>11</v>
      </c>
      <c r="F16" s="9" t="s">
        <v>12</v>
      </c>
      <c r="G16" s="9" t="s">
        <v>13</v>
      </c>
      <c r="H16" s="9" t="s">
        <v>14</v>
      </c>
      <c r="I16" s="9" t="s">
        <v>15</v>
      </c>
      <c r="J16" s="9" t="s">
        <v>16</v>
      </c>
      <c r="K16" s="9" t="s">
        <v>17</v>
      </c>
      <c r="L16" s="9" t="s">
        <v>18</v>
      </c>
      <c r="M16" s="9" t="s">
        <v>19</v>
      </c>
      <c r="N16" s="10" t="s">
        <v>20</v>
      </c>
    </row>
    <row r="17" spans="1:14" ht="30" customHeight="1">
      <c r="A17" s="41" t="s">
        <v>111</v>
      </c>
      <c r="B17" s="23">
        <v>18394</v>
      </c>
      <c r="C17" s="23">
        <v>37047</v>
      </c>
      <c r="D17" s="23">
        <v>24949</v>
      </c>
      <c r="E17" s="23">
        <v>21960</v>
      </c>
      <c r="F17" s="23">
        <v>12075</v>
      </c>
      <c r="G17" s="23">
        <v>13747</v>
      </c>
      <c r="H17" s="23">
        <v>10383</v>
      </c>
      <c r="I17" s="23">
        <v>5405</v>
      </c>
      <c r="J17" s="23">
        <v>1390</v>
      </c>
      <c r="K17" s="23">
        <v>20850</v>
      </c>
      <c r="L17" s="23">
        <v>18055</v>
      </c>
      <c r="M17" s="23">
        <v>15538</v>
      </c>
      <c r="N17" s="23">
        <f aca="true" t="shared" si="2" ref="N17:N23">SUM(B17:M17)</f>
        <v>199793</v>
      </c>
    </row>
    <row r="18" spans="1:14" ht="30" customHeight="1">
      <c r="A18" s="56" t="s">
        <v>118</v>
      </c>
      <c r="B18" s="23">
        <v>1817</v>
      </c>
      <c r="C18" s="23">
        <v>7330</v>
      </c>
      <c r="D18" s="23">
        <v>6429</v>
      </c>
      <c r="E18" s="23">
        <v>11475</v>
      </c>
      <c r="F18" s="23">
        <v>4661</v>
      </c>
      <c r="G18" s="23">
        <v>4127</v>
      </c>
      <c r="H18" s="23">
        <v>2364</v>
      </c>
      <c r="I18" s="23">
        <v>1551</v>
      </c>
      <c r="J18" s="23">
        <v>2557</v>
      </c>
      <c r="K18" s="23">
        <v>4841</v>
      </c>
      <c r="L18" s="23">
        <v>5395</v>
      </c>
      <c r="M18" s="23">
        <v>3307</v>
      </c>
      <c r="N18" s="23">
        <f t="shared" si="2"/>
        <v>55854</v>
      </c>
    </row>
    <row r="19" spans="1:14" ht="30" customHeight="1">
      <c r="A19" s="22" t="s">
        <v>115</v>
      </c>
      <c r="B19" s="23">
        <v>0</v>
      </c>
      <c r="C19" s="23">
        <v>0</v>
      </c>
      <c r="D19" s="23">
        <v>0</v>
      </c>
      <c r="E19" s="23">
        <v>0</v>
      </c>
      <c r="F19" s="23">
        <v>0</v>
      </c>
      <c r="G19" s="23">
        <v>0</v>
      </c>
      <c r="H19" s="23">
        <v>0</v>
      </c>
      <c r="I19" s="23">
        <v>0</v>
      </c>
      <c r="J19" s="23">
        <v>0</v>
      </c>
      <c r="K19" s="23">
        <v>0</v>
      </c>
      <c r="L19" s="23">
        <v>0</v>
      </c>
      <c r="M19" s="23">
        <v>0</v>
      </c>
      <c r="N19" s="23">
        <f t="shared" si="2"/>
        <v>0</v>
      </c>
    </row>
    <row r="20" spans="1:14" ht="30" customHeight="1">
      <c r="A20" s="22" t="s">
        <v>143</v>
      </c>
      <c r="B20" s="23">
        <v>7224</v>
      </c>
      <c r="C20" s="23">
        <v>7939</v>
      </c>
      <c r="D20" s="23">
        <v>3505</v>
      </c>
      <c r="E20" s="51">
        <v>1926</v>
      </c>
      <c r="F20" s="23">
        <v>0</v>
      </c>
      <c r="G20" s="23">
        <v>0</v>
      </c>
      <c r="H20" s="23">
        <v>0</v>
      </c>
      <c r="I20" s="23">
        <v>0</v>
      </c>
      <c r="J20" s="23">
        <v>0</v>
      </c>
      <c r="K20" s="23">
        <v>0</v>
      </c>
      <c r="L20" s="23">
        <v>0</v>
      </c>
      <c r="M20" s="23">
        <v>0</v>
      </c>
      <c r="N20" s="23">
        <f t="shared" si="2"/>
        <v>20594</v>
      </c>
    </row>
    <row r="21" spans="1:14" ht="30" customHeight="1">
      <c r="A21" s="41" t="s">
        <v>114</v>
      </c>
      <c r="B21" s="23">
        <v>400</v>
      </c>
      <c r="C21" s="23">
        <v>80</v>
      </c>
      <c r="D21" s="23">
        <v>653</v>
      </c>
      <c r="E21" s="23">
        <v>0</v>
      </c>
      <c r="F21" s="23">
        <v>0</v>
      </c>
      <c r="G21" s="23">
        <v>50</v>
      </c>
      <c r="H21" s="23">
        <v>0</v>
      </c>
      <c r="I21" s="23">
        <v>0</v>
      </c>
      <c r="J21" s="23">
        <v>90</v>
      </c>
      <c r="K21" s="23">
        <v>419</v>
      </c>
      <c r="L21" s="23">
        <v>152</v>
      </c>
      <c r="M21" s="23">
        <v>219</v>
      </c>
      <c r="N21" s="23">
        <f t="shared" si="2"/>
        <v>2063</v>
      </c>
    </row>
    <row r="22" spans="1:14" ht="30" customHeight="1">
      <c r="A22" s="41" t="s">
        <v>141</v>
      </c>
      <c r="B22" s="23">
        <v>2133</v>
      </c>
      <c r="C22" s="23">
        <v>2439</v>
      </c>
      <c r="D22" s="23">
        <v>812</v>
      </c>
      <c r="E22" s="23">
        <v>847</v>
      </c>
      <c r="F22" s="23">
        <v>437</v>
      </c>
      <c r="G22" s="23">
        <v>583</v>
      </c>
      <c r="H22" s="23">
        <v>663</v>
      </c>
      <c r="I22" s="23">
        <v>305</v>
      </c>
      <c r="J22" s="23">
        <v>540</v>
      </c>
      <c r="K22" s="23">
        <v>649</v>
      </c>
      <c r="L22" s="23">
        <v>438</v>
      </c>
      <c r="M22" s="23">
        <v>576</v>
      </c>
      <c r="N22" s="23">
        <f t="shared" si="2"/>
        <v>10422</v>
      </c>
    </row>
    <row r="23" spans="1:14" ht="30" customHeight="1">
      <c r="A23" s="22" t="s">
        <v>142</v>
      </c>
      <c r="B23" s="23">
        <v>10259</v>
      </c>
      <c r="C23" s="23">
        <v>10030</v>
      </c>
      <c r="D23" s="23">
        <v>7936</v>
      </c>
      <c r="E23" s="23">
        <v>12979</v>
      </c>
      <c r="F23" s="23">
        <v>6824</v>
      </c>
      <c r="G23" s="23">
        <v>9917</v>
      </c>
      <c r="H23" s="23">
        <v>7022</v>
      </c>
      <c r="I23" s="23">
        <v>3864</v>
      </c>
      <c r="J23" s="23">
        <v>9578</v>
      </c>
      <c r="K23" s="23">
        <v>21850</v>
      </c>
      <c r="L23" s="23">
        <v>9700</v>
      </c>
      <c r="M23" s="23">
        <v>9046</v>
      </c>
      <c r="N23" s="23">
        <f t="shared" si="2"/>
        <v>119005</v>
      </c>
    </row>
    <row r="24" spans="1:15" ht="30" customHeight="1">
      <c r="A24" s="22" t="s">
        <v>112</v>
      </c>
      <c r="B24" s="23">
        <f aca="true" t="shared" si="3" ref="B24:M24">SUM(B17:B23)</f>
        <v>40227</v>
      </c>
      <c r="C24" s="23">
        <f t="shared" si="3"/>
        <v>64865</v>
      </c>
      <c r="D24" s="23">
        <f t="shared" si="3"/>
        <v>44284</v>
      </c>
      <c r="E24" s="23">
        <f t="shared" si="3"/>
        <v>49187</v>
      </c>
      <c r="F24" s="23">
        <f t="shared" si="3"/>
        <v>23997</v>
      </c>
      <c r="G24" s="23">
        <f t="shared" si="3"/>
        <v>28424</v>
      </c>
      <c r="H24" s="23">
        <f t="shared" si="3"/>
        <v>20432</v>
      </c>
      <c r="I24" s="23">
        <f t="shared" si="3"/>
        <v>11125</v>
      </c>
      <c r="J24" s="23">
        <f t="shared" si="3"/>
        <v>14155</v>
      </c>
      <c r="K24" s="23">
        <f t="shared" si="3"/>
        <v>48609</v>
      </c>
      <c r="L24" s="23">
        <f t="shared" si="3"/>
        <v>33740</v>
      </c>
      <c r="M24" s="23">
        <f t="shared" si="3"/>
        <v>28686</v>
      </c>
      <c r="N24" s="23">
        <f>SUM(B24:M24)</f>
        <v>407731</v>
      </c>
      <c r="O24" s="39">
        <f>SUM(N17:N23)</f>
        <v>407731</v>
      </c>
    </row>
    <row r="25" spans="1:15" ht="16.5" customHeight="1">
      <c r="A25" s="46" t="s">
        <v>74</v>
      </c>
      <c r="B25" s="47"/>
      <c r="C25" s="47"/>
      <c r="D25" s="37"/>
      <c r="E25" s="37"/>
      <c r="F25" s="37"/>
      <c r="G25" s="37"/>
      <c r="H25" s="37"/>
      <c r="I25" s="37"/>
      <c r="J25" s="37"/>
      <c r="K25" s="37"/>
      <c r="L25" s="37"/>
      <c r="M25" s="37"/>
      <c r="N25" s="37"/>
      <c r="O25" t="s">
        <v>144</v>
      </c>
    </row>
    <row r="26" spans="1:14" ht="35.25" customHeight="1">
      <c r="A26" s="64" t="s">
        <v>173</v>
      </c>
      <c r="B26" s="65"/>
      <c r="C26" s="65"/>
      <c r="D26" s="65"/>
      <c r="E26" s="65"/>
      <c r="F26" s="65"/>
      <c r="G26" s="65"/>
      <c r="H26" s="65"/>
      <c r="I26" s="65"/>
      <c r="J26" s="65"/>
      <c r="K26" s="65"/>
      <c r="L26" s="65"/>
      <c r="M26" s="65"/>
      <c r="N26" s="65"/>
    </row>
    <row r="28" spans="1:14" ht="30" customHeight="1">
      <c r="A28" s="35" t="s">
        <v>125</v>
      </c>
      <c r="B28" s="9" t="s">
        <v>8</v>
      </c>
      <c r="C28" s="9" t="s">
        <v>9</v>
      </c>
      <c r="D28" s="9" t="s">
        <v>10</v>
      </c>
      <c r="E28" s="9" t="s">
        <v>11</v>
      </c>
      <c r="F28" s="9" t="s">
        <v>12</v>
      </c>
      <c r="G28" s="9" t="s">
        <v>13</v>
      </c>
      <c r="H28" s="9" t="s">
        <v>14</v>
      </c>
      <c r="I28" s="9" t="s">
        <v>15</v>
      </c>
      <c r="J28" s="9" t="s">
        <v>16</v>
      </c>
      <c r="K28" s="9" t="s">
        <v>17</v>
      </c>
      <c r="L28" s="9" t="s">
        <v>18</v>
      </c>
      <c r="M28" s="9" t="s">
        <v>19</v>
      </c>
      <c r="N28" s="10" t="s">
        <v>20</v>
      </c>
    </row>
    <row r="29" spans="1:16" ht="30" customHeight="1">
      <c r="A29" s="41" t="s">
        <v>135</v>
      </c>
      <c r="B29" s="23">
        <v>10259</v>
      </c>
      <c r="C29" s="23">
        <v>10030</v>
      </c>
      <c r="D29" s="23">
        <v>7936</v>
      </c>
      <c r="E29" s="23">
        <v>12979</v>
      </c>
      <c r="F29" s="23">
        <v>6824</v>
      </c>
      <c r="G29" s="23">
        <v>9917</v>
      </c>
      <c r="H29" s="23">
        <v>7022</v>
      </c>
      <c r="I29" s="23">
        <v>3864</v>
      </c>
      <c r="J29" s="23">
        <v>9578</v>
      </c>
      <c r="K29" s="23">
        <v>21850</v>
      </c>
      <c r="L29" s="23">
        <v>9700</v>
      </c>
      <c r="M29" s="23">
        <v>9046</v>
      </c>
      <c r="N29" s="23">
        <f>SUM(B29:M29)</f>
        <v>119005</v>
      </c>
      <c r="P29" s="39"/>
    </row>
    <row r="30" spans="1:14" ht="30" customHeight="1">
      <c r="A30" s="22" t="s">
        <v>126</v>
      </c>
      <c r="B30" s="23">
        <v>3118</v>
      </c>
      <c r="C30" s="23">
        <v>4949</v>
      </c>
      <c r="D30" s="23">
        <v>6445</v>
      </c>
      <c r="E30" s="23">
        <v>4555</v>
      </c>
      <c r="F30" s="23">
        <v>3417</v>
      </c>
      <c r="G30" s="23">
        <v>2804</v>
      </c>
      <c r="H30" s="23">
        <v>3212</v>
      </c>
      <c r="I30" s="23">
        <v>1382</v>
      </c>
      <c r="J30" s="23">
        <v>3370</v>
      </c>
      <c r="K30" s="23">
        <v>4561</v>
      </c>
      <c r="L30" s="23">
        <v>3984</v>
      </c>
      <c r="M30" s="23">
        <v>4301</v>
      </c>
      <c r="N30" s="23">
        <f>SUM(B30:M30)</f>
        <v>46098</v>
      </c>
    </row>
    <row r="31" spans="1:14" ht="30" customHeight="1">
      <c r="A31" s="22" t="s">
        <v>124</v>
      </c>
      <c r="B31" s="23">
        <v>17101</v>
      </c>
      <c r="C31" s="23">
        <v>16995</v>
      </c>
      <c r="D31" s="23">
        <v>15091</v>
      </c>
      <c r="E31" s="23">
        <v>3541</v>
      </c>
      <c r="F31" s="23">
        <v>2154</v>
      </c>
      <c r="G31" s="23">
        <v>3296</v>
      </c>
      <c r="H31" s="23">
        <v>3797</v>
      </c>
      <c r="I31" s="23">
        <v>3754</v>
      </c>
      <c r="J31" s="23">
        <v>6607</v>
      </c>
      <c r="K31" s="23">
        <v>8045</v>
      </c>
      <c r="L31" s="23">
        <v>9658</v>
      </c>
      <c r="M31" s="23">
        <v>21655</v>
      </c>
      <c r="N31" s="23">
        <f>SUM(B31:M31)</f>
        <v>111694</v>
      </c>
    </row>
    <row r="32" spans="1:15" ht="30" customHeight="1">
      <c r="A32" s="22" t="s">
        <v>112</v>
      </c>
      <c r="B32" s="23">
        <f aca="true" t="shared" si="4" ref="B32:M32">SUM(B29:B31)</f>
        <v>30478</v>
      </c>
      <c r="C32" s="23">
        <f t="shared" si="4"/>
        <v>31974</v>
      </c>
      <c r="D32" s="23">
        <f t="shared" si="4"/>
        <v>29472</v>
      </c>
      <c r="E32" s="23">
        <f t="shared" si="4"/>
        <v>21075</v>
      </c>
      <c r="F32" s="23">
        <f t="shared" si="4"/>
        <v>12395</v>
      </c>
      <c r="G32" s="23">
        <f t="shared" si="4"/>
        <v>16017</v>
      </c>
      <c r="H32" s="23">
        <f t="shared" si="4"/>
        <v>14031</v>
      </c>
      <c r="I32" s="23">
        <f t="shared" si="4"/>
        <v>9000</v>
      </c>
      <c r="J32" s="23">
        <f t="shared" si="4"/>
        <v>19555</v>
      </c>
      <c r="K32" s="23">
        <f t="shared" si="4"/>
        <v>34456</v>
      </c>
      <c r="L32" s="23">
        <f t="shared" si="4"/>
        <v>23342</v>
      </c>
      <c r="M32" s="23">
        <f t="shared" si="4"/>
        <v>35002</v>
      </c>
      <c r="N32" s="23">
        <f>SUM(B32:M32)</f>
        <v>276797</v>
      </c>
      <c r="O32" s="39">
        <f>SUM(N29:N31)</f>
        <v>276797</v>
      </c>
    </row>
    <row r="33" spans="1:4" ht="16.5">
      <c r="A33" s="44" t="s">
        <v>113</v>
      </c>
      <c r="B33" s="45"/>
      <c r="C33" s="45"/>
      <c r="D33" s="45"/>
    </row>
  </sheetData>
  <sheetProtection/>
  <mergeCells count="2">
    <mergeCell ref="A1:N1"/>
    <mergeCell ref="A26:N26"/>
  </mergeCells>
  <printOptions/>
  <pageMargins left="0.5511811023622047" right="0.5511811023622047" top="0.1968503937007874" bottom="0.1968503937007874" header="0.11811023622047245" footer="0.11811023622047245"/>
  <pageSetup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dimension ref="A1:N9"/>
  <sheetViews>
    <sheetView tabSelected="1" zoomScalePageLayoutView="0" workbookViewId="0" topLeftCell="A1">
      <selection activeCell="C16" sqref="C16"/>
    </sheetView>
  </sheetViews>
  <sheetFormatPr defaultColWidth="9.00390625" defaultRowHeight="16.5"/>
  <sheetData>
    <row r="1" spans="1:14" ht="21">
      <c r="A1" s="63" t="s">
        <v>165</v>
      </c>
      <c r="B1" s="63"/>
      <c r="C1" s="63"/>
      <c r="D1" s="63"/>
      <c r="E1" s="63"/>
      <c r="F1" s="63"/>
      <c r="G1" s="63"/>
      <c r="H1" s="63"/>
      <c r="I1" s="63"/>
      <c r="J1" s="63"/>
      <c r="K1" s="63"/>
      <c r="L1" s="63"/>
      <c r="M1" s="63"/>
      <c r="N1" s="63"/>
    </row>
    <row r="2" spans="1:14" ht="16.5">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ht="63">
      <c r="A3" s="4" t="s">
        <v>0</v>
      </c>
      <c r="B3" s="11">
        <v>39861</v>
      </c>
      <c r="C3" s="11">
        <v>35799</v>
      </c>
      <c r="D3" s="11">
        <v>32639</v>
      </c>
      <c r="E3" s="11">
        <v>42785</v>
      </c>
      <c r="F3" s="11">
        <v>23849</v>
      </c>
      <c r="G3" s="11">
        <v>23421</v>
      </c>
      <c r="H3" s="11">
        <v>31558</v>
      </c>
      <c r="I3" s="11">
        <v>27860</v>
      </c>
      <c r="J3" s="11">
        <v>11373</v>
      </c>
      <c r="K3" s="11">
        <v>27719</v>
      </c>
      <c r="L3" s="11">
        <v>27541</v>
      </c>
      <c r="M3" s="11">
        <v>27402</v>
      </c>
      <c r="N3" s="12">
        <f aca="true" t="shared" si="0" ref="N3:N8">SUM(B3:M3)</f>
        <v>351807</v>
      </c>
    </row>
    <row r="4" spans="1:14" ht="47.25">
      <c r="A4" s="4" t="s">
        <v>1</v>
      </c>
      <c r="B4" s="11">
        <v>78520</v>
      </c>
      <c r="C4" s="11">
        <v>52840</v>
      </c>
      <c r="D4" s="11">
        <v>40250</v>
      </c>
      <c r="E4" s="11">
        <v>26510</v>
      </c>
      <c r="F4" s="11">
        <v>10820</v>
      </c>
      <c r="G4" s="11">
        <v>16570</v>
      </c>
      <c r="H4" s="11">
        <v>19630</v>
      </c>
      <c r="I4" s="11">
        <v>17860</v>
      </c>
      <c r="J4" s="11">
        <v>48730</v>
      </c>
      <c r="K4" s="11">
        <v>49030</v>
      </c>
      <c r="L4" s="11">
        <v>52100</v>
      </c>
      <c r="M4" s="11">
        <v>53090</v>
      </c>
      <c r="N4" s="12">
        <f t="shared" si="0"/>
        <v>465950</v>
      </c>
    </row>
    <row r="5" spans="1:14" ht="49.5">
      <c r="A5" s="2" t="s">
        <v>3</v>
      </c>
      <c r="B5" s="11">
        <v>18680</v>
      </c>
      <c r="C5" s="11">
        <v>13580</v>
      </c>
      <c r="D5" s="11">
        <v>12715</v>
      </c>
      <c r="E5" s="11">
        <v>11450</v>
      </c>
      <c r="F5" s="11">
        <v>9240</v>
      </c>
      <c r="G5" s="11">
        <v>7280</v>
      </c>
      <c r="H5" s="11">
        <v>11580</v>
      </c>
      <c r="I5" s="11">
        <v>11020</v>
      </c>
      <c r="J5" s="11">
        <v>16600</v>
      </c>
      <c r="K5" s="11">
        <v>18320</v>
      </c>
      <c r="L5" s="11">
        <v>19020</v>
      </c>
      <c r="M5" s="11">
        <v>19480</v>
      </c>
      <c r="N5" s="12">
        <f t="shared" si="0"/>
        <v>168965</v>
      </c>
    </row>
    <row r="6" spans="1:14" ht="49.5">
      <c r="A6" s="2" t="s">
        <v>4</v>
      </c>
      <c r="B6" s="11">
        <v>17950</v>
      </c>
      <c r="C6" s="11">
        <v>15520</v>
      </c>
      <c r="D6" s="11">
        <v>11290</v>
      </c>
      <c r="E6" s="11">
        <v>9250</v>
      </c>
      <c r="F6" s="11">
        <v>8792</v>
      </c>
      <c r="G6" s="11">
        <v>6270</v>
      </c>
      <c r="H6" s="11">
        <v>8950</v>
      </c>
      <c r="I6" s="11">
        <v>8870</v>
      </c>
      <c r="J6" s="11">
        <v>14050</v>
      </c>
      <c r="K6" s="11">
        <v>16050</v>
      </c>
      <c r="L6" s="11">
        <v>16290</v>
      </c>
      <c r="M6" s="11">
        <v>15120</v>
      </c>
      <c r="N6" s="12">
        <f t="shared" si="0"/>
        <v>148402</v>
      </c>
    </row>
    <row r="7" spans="1:14" ht="49.5">
      <c r="A7" s="2" t="s">
        <v>5</v>
      </c>
      <c r="B7" s="11">
        <v>7280</v>
      </c>
      <c r="C7" s="11">
        <v>6200</v>
      </c>
      <c r="D7" s="11">
        <v>5200</v>
      </c>
      <c r="E7" s="11">
        <v>7540</v>
      </c>
      <c r="F7" s="11">
        <v>4250</v>
      </c>
      <c r="G7" s="11">
        <v>4020</v>
      </c>
      <c r="H7" s="11">
        <v>5260</v>
      </c>
      <c r="I7" s="11">
        <v>5340</v>
      </c>
      <c r="J7" s="11">
        <v>4280</v>
      </c>
      <c r="K7" s="11">
        <v>4100</v>
      </c>
      <c r="L7" s="11">
        <v>3800</v>
      </c>
      <c r="M7" s="11">
        <v>3560</v>
      </c>
      <c r="N7" s="12">
        <f t="shared" si="0"/>
        <v>60830</v>
      </c>
    </row>
    <row r="8" spans="1:14" ht="49.5">
      <c r="A8" s="2" t="s">
        <v>6</v>
      </c>
      <c r="B8" s="11">
        <v>7970</v>
      </c>
      <c r="C8" s="11">
        <v>4570</v>
      </c>
      <c r="D8" s="11">
        <v>4210</v>
      </c>
      <c r="E8" s="11">
        <v>4210</v>
      </c>
      <c r="F8" s="11">
        <v>3260</v>
      </c>
      <c r="G8" s="11">
        <v>2600</v>
      </c>
      <c r="H8" s="11">
        <v>3250</v>
      </c>
      <c r="I8" s="11">
        <v>3050</v>
      </c>
      <c r="J8" s="11">
        <v>6230</v>
      </c>
      <c r="K8" s="11">
        <v>6350</v>
      </c>
      <c r="L8" s="11">
        <v>6250</v>
      </c>
      <c r="M8" s="11">
        <v>6360</v>
      </c>
      <c r="N8" s="12">
        <f t="shared" si="0"/>
        <v>58310</v>
      </c>
    </row>
    <row r="9" spans="1:14" ht="16.5">
      <c r="A9" s="5" t="s">
        <v>7</v>
      </c>
      <c r="B9" s="13">
        <f>SUM(B3:B8)</f>
        <v>170261</v>
      </c>
      <c r="C9" s="13">
        <v>128509</v>
      </c>
      <c r="D9" s="13">
        <v>106304</v>
      </c>
      <c r="E9" s="13">
        <v>101745</v>
      </c>
      <c r="F9" s="13">
        <v>60211</v>
      </c>
      <c r="G9" s="13">
        <f aca="true" t="shared" si="1" ref="G9:N9">SUM(G3:G8)</f>
        <v>60161</v>
      </c>
      <c r="H9" s="13">
        <f t="shared" si="1"/>
        <v>80228</v>
      </c>
      <c r="I9" s="13">
        <f t="shared" si="1"/>
        <v>74000</v>
      </c>
      <c r="J9" s="13">
        <f t="shared" si="1"/>
        <v>101263</v>
      </c>
      <c r="K9" s="13">
        <f t="shared" si="1"/>
        <v>121569</v>
      </c>
      <c r="L9" s="13">
        <f t="shared" si="1"/>
        <v>125001</v>
      </c>
      <c r="M9" s="13">
        <f t="shared" si="1"/>
        <v>125012</v>
      </c>
      <c r="N9" s="13">
        <f t="shared" si="1"/>
        <v>1254264</v>
      </c>
    </row>
  </sheetData>
  <sheetProtection/>
  <mergeCells count="1">
    <mergeCell ref="A1:N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U11"/>
  <sheetViews>
    <sheetView zoomScalePageLayoutView="0" workbookViewId="0" topLeftCell="A1">
      <selection activeCell="R18" sqref="R18"/>
    </sheetView>
  </sheetViews>
  <sheetFormatPr defaultColWidth="9.00390625" defaultRowHeight="16.5"/>
  <cols>
    <col min="1" max="1" width="19.25390625" style="0" customWidth="1"/>
    <col min="2" max="20" width="11.125" style="0" customWidth="1"/>
    <col min="21" max="21" width="13.00390625" style="0" customWidth="1"/>
  </cols>
  <sheetData>
    <row r="2" spans="1:21" ht="16.5">
      <c r="A2" s="6" t="s">
        <v>2</v>
      </c>
      <c r="B2" s="18" t="s">
        <v>80</v>
      </c>
      <c r="C2" s="18" t="s">
        <v>81</v>
      </c>
      <c r="D2" s="18" t="s">
        <v>82</v>
      </c>
      <c r="E2" s="18" t="s">
        <v>83</v>
      </c>
      <c r="F2" s="18" t="s">
        <v>84</v>
      </c>
      <c r="G2" s="18" t="s">
        <v>85</v>
      </c>
      <c r="H2" s="18" t="s">
        <v>86</v>
      </c>
      <c r="I2" s="18" t="s">
        <v>87</v>
      </c>
      <c r="J2" s="18" t="s">
        <v>88</v>
      </c>
      <c r="K2" s="18" t="s">
        <v>89</v>
      </c>
      <c r="L2" s="18" t="s">
        <v>91</v>
      </c>
      <c r="M2" s="18" t="s">
        <v>101</v>
      </c>
      <c r="N2" s="18" t="s">
        <v>106</v>
      </c>
      <c r="O2" s="18" t="s">
        <v>107</v>
      </c>
      <c r="P2" s="18" t="s">
        <v>108</v>
      </c>
      <c r="Q2" s="18" t="s">
        <v>177</v>
      </c>
      <c r="R2" s="18" t="s">
        <v>178</v>
      </c>
      <c r="S2" s="18" t="s">
        <v>179</v>
      </c>
      <c r="T2" s="18" t="s">
        <v>180</v>
      </c>
      <c r="U2" s="18" t="s">
        <v>90</v>
      </c>
    </row>
    <row r="3" spans="1:21" ht="39.75" customHeight="1">
      <c r="A3" s="4" t="s">
        <v>0</v>
      </c>
      <c r="B3" s="12">
        <f>'90年度'!N3</f>
        <v>351807</v>
      </c>
      <c r="C3" s="12">
        <f>'91年度'!N3</f>
        <v>362332</v>
      </c>
      <c r="D3" s="12">
        <f>'92年度'!N3</f>
        <v>341132</v>
      </c>
      <c r="E3" s="12">
        <f>'93年度'!N3</f>
        <v>206037</v>
      </c>
      <c r="F3" s="12">
        <f>'94年度'!N3</f>
        <v>141065</v>
      </c>
      <c r="G3" s="12">
        <f>'95年度'!N3</f>
        <v>181712</v>
      </c>
      <c r="H3" s="12">
        <f>'96年度'!N3</f>
        <v>146759</v>
      </c>
      <c r="I3" s="12">
        <f>'97年度'!N3</f>
        <v>81156</v>
      </c>
      <c r="J3" s="12">
        <f>'98年度'!N3</f>
        <v>202167</v>
      </c>
      <c r="K3" s="12">
        <f>'99年度'!N3</f>
        <v>49672</v>
      </c>
      <c r="L3" s="12">
        <f>'100年度'!N3</f>
        <v>25509</v>
      </c>
      <c r="M3" s="12">
        <f>'101年度'!N3</f>
        <v>48897</v>
      </c>
      <c r="N3" s="12">
        <f>'102年度'!N3</f>
        <v>87299</v>
      </c>
      <c r="O3" s="12">
        <f>'103年度'!N3</f>
        <v>93092</v>
      </c>
      <c r="P3" s="12">
        <f>'104年度'!N3</f>
        <v>203040</v>
      </c>
      <c r="Q3" s="12">
        <f>'105年度'!N3</f>
        <v>207837</v>
      </c>
      <c r="R3" s="12">
        <f>'106年度'!N3</f>
        <v>285799</v>
      </c>
      <c r="S3" s="12">
        <f>'107年度'!N3</f>
        <v>218939</v>
      </c>
      <c r="T3" s="12">
        <v>271010</v>
      </c>
      <c r="U3" s="17">
        <f aca="true" t="shared" si="0" ref="U3:U8">SUM(B3:M3)</f>
        <v>2138245</v>
      </c>
    </row>
    <row r="4" spans="1:21" ht="39.75" customHeight="1">
      <c r="A4" s="4" t="s">
        <v>1</v>
      </c>
      <c r="B4" s="12">
        <f>'90年度'!N4</f>
        <v>465950</v>
      </c>
      <c r="C4" s="12">
        <f>'91年度'!N4</f>
        <v>731740</v>
      </c>
      <c r="D4" s="12">
        <f>'92年度'!N4</f>
        <v>527440</v>
      </c>
      <c r="E4" s="12">
        <f>'93年度'!N4</f>
        <v>454933</v>
      </c>
      <c r="F4" s="12">
        <f>'94年度'!N4</f>
        <v>568086</v>
      </c>
      <c r="G4" s="12">
        <f>'95年度'!N4</f>
        <v>802855</v>
      </c>
      <c r="H4" s="12">
        <f>'96年度'!N4</f>
        <v>719794</v>
      </c>
      <c r="I4" s="12">
        <f>'97年度'!N4</f>
        <v>523700</v>
      </c>
      <c r="J4" s="12">
        <f>'98年度'!N4</f>
        <v>385508</v>
      </c>
      <c r="K4" s="12">
        <f>'99年度'!N4</f>
        <v>49231</v>
      </c>
      <c r="L4" s="12">
        <f>'100年度'!N4</f>
        <v>52174</v>
      </c>
      <c r="M4" s="12">
        <f>'101年度'!N4</f>
        <v>81472</v>
      </c>
      <c r="N4" s="12">
        <f>'102年度'!N4</f>
        <v>64303</v>
      </c>
      <c r="O4" s="12">
        <f>'103年度'!N4</f>
        <v>155304</v>
      </c>
      <c r="P4" s="12">
        <f>'104年度'!N4</f>
        <v>207858</v>
      </c>
      <c r="Q4" s="12">
        <f>'105年度'!N4</f>
        <v>198079</v>
      </c>
      <c r="R4" s="12">
        <f>'106年度'!N4</f>
        <v>167343</v>
      </c>
      <c r="S4" s="12">
        <f>'107年度'!N4</f>
        <v>239886</v>
      </c>
      <c r="T4" s="12">
        <v>244562</v>
      </c>
      <c r="U4" s="17">
        <f t="shared" si="0"/>
        <v>5362883</v>
      </c>
    </row>
    <row r="5" spans="1:21" ht="39.75" customHeight="1">
      <c r="A5" s="19" t="s">
        <v>109</v>
      </c>
      <c r="B5" s="12">
        <f>'90年度'!N5</f>
        <v>168965</v>
      </c>
      <c r="C5" s="12">
        <f>'91年度'!N5</f>
        <v>211820</v>
      </c>
      <c r="D5" s="12">
        <f>'92年度'!N5</f>
        <v>143480</v>
      </c>
      <c r="E5" s="12">
        <f>'93年度'!N5</f>
        <v>122505</v>
      </c>
      <c r="F5" s="12">
        <f>'94年度'!N6</f>
        <v>42527</v>
      </c>
      <c r="G5" s="12">
        <f>'95年度'!N5</f>
        <v>182490</v>
      </c>
      <c r="H5" s="12">
        <f>'96年度'!N5</f>
        <v>196347</v>
      </c>
      <c r="I5" s="12">
        <f>'97年度'!N5</f>
        <v>105707</v>
      </c>
      <c r="J5" s="12">
        <f>'98年度'!N5</f>
        <v>206385</v>
      </c>
      <c r="K5" s="12">
        <f>'99年度'!N6</f>
        <v>0</v>
      </c>
      <c r="L5" s="12">
        <v>0</v>
      </c>
      <c r="M5" s="12">
        <v>0</v>
      </c>
      <c r="N5" s="12">
        <v>0</v>
      </c>
      <c r="O5" s="12">
        <v>0</v>
      </c>
      <c r="P5" s="12">
        <v>0</v>
      </c>
      <c r="Q5" s="12">
        <v>0</v>
      </c>
      <c r="R5" s="12">
        <v>0</v>
      </c>
      <c r="S5" s="12">
        <v>0</v>
      </c>
      <c r="T5" s="12">
        <v>0</v>
      </c>
      <c r="U5" s="17">
        <f t="shared" si="0"/>
        <v>1380226</v>
      </c>
    </row>
    <row r="6" spans="1:21" ht="39.75" customHeight="1">
      <c r="A6" s="2" t="s">
        <v>4</v>
      </c>
      <c r="B6" s="12">
        <f>'90年度'!N6</f>
        <v>148402</v>
      </c>
      <c r="C6" s="12">
        <f>'91年度'!N6</f>
        <v>203680</v>
      </c>
      <c r="D6" s="12">
        <f>'92年度'!N6</f>
        <v>219690</v>
      </c>
      <c r="E6" s="12">
        <f>'93年度'!N6</f>
        <v>93548</v>
      </c>
      <c r="F6" s="12">
        <f>'94年度'!N7</f>
        <v>258721</v>
      </c>
      <c r="G6" s="12">
        <f>'95年度'!N6</f>
        <v>296288</v>
      </c>
      <c r="H6" s="12">
        <f>'96年度'!N6</f>
        <v>318605</v>
      </c>
      <c r="I6" s="12">
        <f>'97年度'!N6</f>
        <v>276739</v>
      </c>
      <c r="J6" s="12">
        <f>'98年度'!N6</f>
        <v>224286</v>
      </c>
      <c r="K6" s="12">
        <f>'99年度'!N5</f>
        <v>198937</v>
      </c>
      <c r="L6" s="12">
        <f>'100年度'!N5</f>
        <v>273825</v>
      </c>
      <c r="M6" s="12">
        <f>'101年度'!N5</f>
        <v>292108</v>
      </c>
      <c r="N6" s="12">
        <f>'102年度'!N5</f>
        <v>309267</v>
      </c>
      <c r="O6" s="12">
        <f>'103年度'!N5</f>
        <v>324007</v>
      </c>
      <c r="P6" s="12">
        <f>'104年度'!N5</f>
        <v>354030</v>
      </c>
      <c r="Q6" s="12">
        <f>'105年度'!N5</f>
        <v>375106</v>
      </c>
      <c r="R6" s="12">
        <f>'106年度'!N5</f>
        <v>492117</v>
      </c>
      <c r="S6" s="12">
        <f>'107年度'!N5</f>
        <v>408313</v>
      </c>
      <c r="T6" s="12">
        <v>402553</v>
      </c>
      <c r="U6" s="17">
        <f t="shared" si="0"/>
        <v>2804829</v>
      </c>
    </row>
    <row r="7" spans="1:21" ht="39.75" customHeight="1">
      <c r="A7" s="2" t="s">
        <v>5</v>
      </c>
      <c r="B7" s="12">
        <f>'90年度'!N7</f>
        <v>60830</v>
      </c>
      <c r="C7" s="12">
        <f>'91年度'!N7</f>
        <v>72130</v>
      </c>
      <c r="D7" s="12">
        <f>'92年度'!N7</f>
        <v>420900</v>
      </c>
      <c r="E7" s="12">
        <f>'93年度'!N7</f>
        <v>415623</v>
      </c>
      <c r="F7" s="12">
        <f>'94年度'!N8</f>
        <v>1352</v>
      </c>
      <c r="G7" s="12">
        <f>'95年度'!N7</f>
        <v>0</v>
      </c>
      <c r="H7" s="12">
        <f>'96年度'!N7</f>
        <v>22369</v>
      </c>
      <c r="I7" s="12">
        <f>'97年度'!N7</f>
        <v>21128</v>
      </c>
      <c r="J7" s="12">
        <f>'98年度'!N7</f>
        <v>13989</v>
      </c>
      <c r="K7" s="12">
        <f>'99年度'!N7</f>
        <v>19103</v>
      </c>
      <c r="L7" s="12">
        <f>'100年度'!N6</f>
        <v>15300</v>
      </c>
      <c r="M7" s="12">
        <f>'101年度'!N6</f>
        <v>27568</v>
      </c>
      <c r="N7" s="12">
        <f>'102年度'!N6</f>
        <v>28835</v>
      </c>
      <c r="O7" s="12">
        <f>'103年度'!N6</f>
        <v>19834</v>
      </c>
      <c r="P7" s="12">
        <f>'104年度'!N6</f>
        <v>23798</v>
      </c>
      <c r="Q7" s="12">
        <f>'105年度'!N6</f>
        <v>18859</v>
      </c>
      <c r="R7" s="12">
        <f>'106年度'!N6</f>
        <v>10678</v>
      </c>
      <c r="S7" s="12">
        <f>'107年度'!N6</f>
        <v>2210</v>
      </c>
      <c r="T7" s="12">
        <v>0</v>
      </c>
      <c r="U7" s="17">
        <f t="shared" si="0"/>
        <v>1090292</v>
      </c>
    </row>
    <row r="8" spans="1:21" ht="39.75" customHeight="1">
      <c r="A8" s="2" t="s">
        <v>6</v>
      </c>
      <c r="B8" s="12">
        <f>'90年度'!N8</f>
        <v>58310</v>
      </c>
      <c r="C8" s="12">
        <f>'91年度'!N8</f>
        <v>89810</v>
      </c>
      <c r="D8" s="12">
        <f>'92年度'!N8</f>
        <v>178741</v>
      </c>
      <c r="E8" s="12">
        <f>'93年度'!N8</f>
        <v>139259</v>
      </c>
      <c r="F8" s="12">
        <f>'94年度'!N9</f>
        <v>95337</v>
      </c>
      <c r="G8" s="12">
        <f>'95年度'!N8</f>
        <v>33380</v>
      </c>
      <c r="H8" s="12">
        <f>'96年度'!N8</f>
        <v>46318</v>
      </c>
      <c r="I8" s="12">
        <f>'97年度'!N8</f>
        <v>60532</v>
      </c>
      <c r="J8" s="12">
        <f>'98年度'!N8</f>
        <v>52440</v>
      </c>
      <c r="K8" s="12">
        <f>'99年度'!N8</f>
        <v>316943</v>
      </c>
      <c r="L8" s="12">
        <f>'100年度'!N7</f>
        <v>22652</v>
      </c>
      <c r="M8" s="12">
        <f>'101年度'!N7</f>
        <v>31679</v>
      </c>
      <c r="N8" s="12">
        <f>'102年度'!N7</f>
        <v>75991</v>
      </c>
      <c r="O8" s="12">
        <f>'103年度'!N7</f>
        <v>135849</v>
      </c>
      <c r="P8" s="12">
        <f>'104年度'!N7</f>
        <v>188952</v>
      </c>
      <c r="Q8" s="12">
        <f>'105年度'!N7</f>
        <v>215587</v>
      </c>
      <c r="R8" s="12">
        <f>'106年度'!N7</f>
        <v>219175</v>
      </c>
      <c r="S8" s="12">
        <f>'107年度'!N7</f>
        <v>214611</v>
      </c>
      <c r="T8" s="12">
        <v>222343</v>
      </c>
      <c r="U8" s="17">
        <f t="shared" si="0"/>
        <v>1125401</v>
      </c>
    </row>
    <row r="9" spans="1:21" ht="39.75" customHeight="1">
      <c r="A9" s="19" t="s">
        <v>181</v>
      </c>
      <c r="B9" s="12">
        <v>0</v>
      </c>
      <c r="C9" s="12">
        <v>0</v>
      </c>
      <c r="D9" s="12">
        <v>0</v>
      </c>
      <c r="E9" s="12">
        <v>0</v>
      </c>
      <c r="F9" s="12">
        <v>0</v>
      </c>
      <c r="G9" s="12">
        <v>0</v>
      </c>
      <c r="H9" s="12">
        <v>0</v>
      </c>
      <c r="I9" s="12">
        <v>0</v>
      </c>
      <c r="J9" s="12">
        <v>0</v>
      </c>
      <c r="K9" s="12">
        <v>0</v>
      </c>
      <c r="L9" s="12">
        <f>'100年度'!N8</f>
        <v>61057</v>
      </c>
      <c r="M9" s="12">
        <f>'101年度'!N8</f>
        <v>139455</v>
      </c>
      <c r="N9" s="12">
        <f>'102年度'!N8</f>
        <v>128832</v>
      </c>
      <c r="O9" s="12">
        <f>'103年度'!N8</f>
        <v>145042</v>
      </c>
      <c r="P9" s="12">
        <f>'104年度'!N8</f>
        <v>159234</v>
      </c>
      <c r="Q9" s="12">
        <f>'105年度'!N8</f>
        <v>231378</v>
      </c>
      <c r="R9" s="12">
        <f>'106年度'!N8</f>
        <v>171513</v>
      </c>
      <c r="S9" s="12">
        <f>'107年度'!N8</f>
        <v>146080</v>
      </c>
      <c r="T9" s="12">
        <v>126631</v>
      </c>
      <c r="U9" s="17">
        <f>L9+M9+N9+O9+P9+Q9+R9+S9+T9</f>
        <v>1309222</v>
      </c>
    </row>
    <row r="10" spans="1:21" ht="39.75" customHeight="1">
      <c r="A10" s="19" t="s">
        <v>182</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f>'107年度'!N9</f>
        <v>315248</v>
      </c>
      <c r="T10" s="12">
        <v>950766</v>
      </c>
      <c r="U10" s="17">
        <f>S10+T10</f>
        <v>1266014</v>
      </c>
    </row>
    <row r="11" spans="1:21" ht="25.5" customHeight="1">
      <c r="A11" s="5" t="s">
        <v>7</v>
      </c>
      <c r="B11" s="17">
        <f>SUM(B3:B10)</f>
        <v>1254264</v>
      </c>
      <c r="C11" s="17">
        <f aca="true" t="shared" si="1" ref="C11:U11">SUM(C3:C10)</f>
        <v>1671512</v>
      </c>
      <c r="D11" s="17">
        <f t="shared" si="1"/>
        <v>1831383</v>
      </c>
      <c r="E11" s="17">
        <f t="shared" si="1"/>
        <v>1431905</v>
      </c>
      <c r="F11" s="17">
        <f t="shared" si="1"/>
        <v>1107088</v>
      </c>
      <c r="G11" s="17">
        <f t="shared" si="1"/>
        <v>1496725</v>
      </c>
      <c r="H11" s="17">
        <f t="shared" si="1"/>
        <v>1450192</v>
      </c>
      <c r="I11" s="17">
        <f t="shared" si="1"/>
        <v>1068962</v>
      </c>
      <c r="J11" s="17">
        <f t="shared" si="1"/>
        <v>1084775</v>
      </c>
      <c r="K11" s="17">
        <f t="shared" si="1"/>
        <v>633886</v>
      </c>
      <c r="L11" s="17">
        <f t="shared" si="1"/>
        <v>450517</v>
      </c>
      <c r="M11" s="17">
        <f t="shared" si="1"/>
        <v>621179</v>
      </c>
      <c r="N11" s="17">
        <f t="shared" si="1"/>
        <v>694527</v>
      </c>
      <c r="O11" s="17">
        <f t="shared" si="1"/>
        <v>873128</v>
      </c>
      <c r="P11" s="17">
        <f t="shared" si="1"/>
        <v>1136912</v>
      </c>
      <c r="Q11" s="17">
        <f t="shared" si="1"/>
        <v>1246846</v>
      </c>
      <c r="R11" s="17">
        <f t="shared" si="1"/>
        <v>1346625</v>
      </c>
      <c r="S11" s="17">
        <f t="shared" si="1"/>
        <v>1545287</v>
      </c>
      <c r="T11" s="17">
        <f t="shared" si="1"/>
        <v>2217865</v>
      </c>
      <c r="U11" s="17">
        <f t="shared" si="1"/>
        <v>16477112</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25">
      <selection activeCell="A38" sqref="A38:IV43"/>
    </sheetView>
  </sheetViews>
  <sheetFormatPr defaultColWidth="9.00390625" defaultRowHeight="16.5"/>
  <cols>
    <col min="1" max="1" width="22.625" style="0" customWidth="1"/>
    <col min="2" max="13" width="8.625" style="14" customWidth="1"/>
    <col min="14" max="14" width="10.625" style="14" customWidth="1"/>
    <col min="15" max="15" width="10.00390625" style="0" bestFit="1" customWidth="1"/>
  </cols>
  <sheetData>
    <row r="1" spans="1:14" ht="30.75" customHeight="1">
      <c r="A1" s="63" t="s">
        <v>148</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0" t="s">
        <v>170</v>
      </c>
      <c r="B3" s="11">
        <v>29277</v>
      </c>
      <c r="C3" s="11">
        <v>12154</v>
      </c>
      <c r="D3" s="11">
        <v>11870</v>
      </c>
      <c r="E3" s="11">
        <v>10762</v>
      </c>
      <c r="F3" s="11">
        <v>14387</v>
      </c>
      <c r="G3" s="11">
        <v>18229</v>
      </c>
      <c r="H3" s="11">
        <v>17423</v>
      </c>
      <c r="I3" s="11">
        <v>16140</v>
      </c>
      <c r="J3" s="11">
        <v>16545</v>
      </c>
      <c r="K3" s="11">
        <v>12290</v>
      </c>
      <c r="L3" s="11">
        <v>24666</v>
      </c>
      <c r="M3" s="11">
        <v>35196</v>
      </c>
      <c r="N3" s="12">
        <f aca="true" t="shared" si="0" ref="N3:N9">SUM(B3:M3)</f>
        <v>218939</v>
      </c>
    </row>
    <row r="4" spans="1:14" s="3" customFormat="1" ht="42" customHeight="1">
      <c r="A4" s="40" t="s">
        <v>176</v>
      </c>
      <c r="B4" s="11">
        <v>32522</v>
      </c>
      <c r="C4" s="11">
        <v>30475</v>
      </c>
      <c r="D4" s="11">
        <v>15408</v>
      </c>
      <c r="E4" s="11">
        <v>24348</v>
      </c>
      <c r="F4" s="11">
        <v>13365</v>
      </c>
      <c r="G4" s="11">
        <v>12029</v>
      </c>
      <c r="H4" s="11">
        <v>11020</v>
      </c>
      <c r="I4" s="11">
        <v>8243</v>
      </c>
      <c r="J4" s="11">
        <v>45144</v>
      </c>
      <c r="K4" s="11">
        <v>12863</v>
      </c>
      <c r="L4" s="11">
        <v>14615</v>
      </c>
      <c r="M4" s="11">
        <v>19854</v>
      </c>
      <c r="N4" s="12">
        <f t="shared" si="0"/>
        <v>239886</v>
      </c>
    </row>
    <row r="5" spans="1:14" s="3" customFormat="1" ht="42" customHeight="1">
      <c r="A5" s="52" t="s">
        <v>100</v>
      </c>
      <c r="B5" s="11">
        <v>19745</v>
      </c>
      <c r="C5" s="11">
        <v>36954</v>
      </c>
      <c r="D5" s="11">
        <v>36259</v>
      </c>
      <c r="E5" s="11">
        <v>49114</v>
      </c>
      <c r="F5" s="11">
        <v>29226</v>
      </c>
      <c r="G5" s="11">
        <v>26551</v>
      </c>
      <c r="H5" s="11">
        <v>34730</v>
      </c>
      <c r="I5" s="11">
        <v>33821</v>
      </c>
      <c r="J5" s="11">
        <v>53964</v>
      </c>
      <c r="K5" s="11">
        <v>39274</v>
      </c>
      <c r="L5" s="11">
        <v>24283</v>
      </c>
      <c r="M5" s="11">
        <v>24392</v>
      </c>
      <c r="N5" s="12">
        <f t="shared" si="0"/>
        <v>408313</v>
      </c>
    </row>
    <row r="6" spans="1:14" s="3" customFormat="1" ht="42" customHeight="1">
      <c r="A6" s="53" t="s">
        <v>174</v>
      </c>
      <c r="B6" s="11">
        <v>354</v>
      </c>
      <c r="C6" s="11">
        <v>575</v>
      </c>
      <c r="D6" s="11">
        <v>347</v>
      </c>
      <c r="E6" s="11">
        <v>400</v>
      </c>
      <c r="F6" s="11">
        <v>84</v>
      </c>
      <c r="G6" s="11">
        <v>48</v>
      </c>
      <c r="H6" s="11">
        <v>22</v>
      </c>
      <c r="I6" s="11">
        <v>17</v>
      </c>
      <c r="J6" s="11">
        <v>38</v>
      </c>
      <c r="K6" s="11">
        <v>254</v>
      </c>
      <c r="L6" s="11">
        <v>3</v>
      </c>
      <c r="M6" s="11">
        <v>68</v>
      </c>
      <c r="N6" s="12">
        <f t="shared" si="0"/>
        <v>2210</v>
      </c>
    </row>
    <row r="7" spans="1:14" s="3" customFormat="1" ht="42" customHeight="1">
      <c r="A7" s="53" t="s">
        <v>175</v>
      </c>
      <c r="B7" s="11">
        <v>17729</v>
      </c>
      <c r="C7" s="11">
        <v>23661</v>
      </c>
      <c r="D7" s="11">
        <v>23122</v>
      </c>
      <c r="E7" s="11">
        <v>24119</v>
      </c>
      <c r="F7" s="11">
        <v>22283</v>
      </c>
      <c r="G7" s="11">
        <v>8735</v>
      </c>
      <c r="H7" s="11">
        <v>14771</v>
      </c>
      <c r="I7" s="11">
        <v>9053</v>
      </c>
      <c r="J7" s="11">
        <v>13167</v>
      </c>
      <c r="K7" s="11">
        <v>17534</v>
      </c>
      <c r="L7" s="11">
        <v>16798</v>
      </c>
      <c r="M7" s="11">
        <v>23639</v>
      </c>
      <c r="N7" s="12">
        <f t="shared" si="0"/>
        <v>214611</v>
      </c>
    </row>
    <row r="8" spans="1:14" s="3" customFormat="1" ht="42" customHeight="1">
      <c r="A8" s="52" t="s">
        <v>110</v>
      </c>
      <c r="B8" s="11">
        <v>6806</v>
      </c>
      <c r="C8" s="11">
        <v>10558</v>
      </c>
      <c r="D8" s="11">
        <v>8094</v>
      </c>
      <c r="E8" s="11">
        <v>20904</v>
      </c>
      <c r="F8" s="11">
        <v>16253</v>
      </c>
      <c r="G8" s="11">
        <v>8557</v>
      </c>
      <c r="H8" s="11">
        <v>13310</v>
      </c>
      <c r="I8" s="11">
        <v>8740</v>
      </c>
      <c r="J8" s="11">
        <v>10393</v>
      </c>
      <c r="K8" s="11">
        <v>14297</v>
      </c>
      <c r="L8" s="11">
        <v>11977</v>
      </c>
      <c r="M8" s="11">
        <v>16191</v>
      </c>
      <c r="N8" s="12">
        <f t="shared" si="0"/>
        <v>146080</v>
      </c>
    </row>
    <row r="9" spans="1:14" s="3" customFormat="1" ht="42" customHeight="1">
      <c r="A9" s="52" t="s">
        <v>116</v>
      </c>
      <c r="B9" s="11">
        <v>28887</v>
      </c>
      <c r="C9" s="11">
        <v>46640</v>
      </c>
      <c r="D9" s="11">
        <v>31011</v>
      </c>
      <c r="E9" s="11">
        <v>44313</v>
      </c>
      <c r="F9" s="11">
        <v>24603</v>
      </c>
      <c r="G9" s="11">
        <v>16145</v>
      </c>
      <c r="H9" s="11">
        <v>21670</v>
      </c>
      <c r="I9" s="11">
        <v>14213</v>
      </c>
      <c r="J9" s="11">
        <v>15847</v>
      </c>
      <c r="K9" s="11">
        <v>20199</v>
      </c>
      <c r="L9" s="11">
        <v>20000</v>
      </c>
      <c r="M9" s="11">
        <v>31720</v>
      </c>
      <c r="N9" s="12">
        <f t="shared" si="0"/>
        <v>315248</v>
      </c>
    </row>
    <row r="10" spans="1:15" ht="39.75" customHeight="1">
      <c r="A10" s="8" t="s">
        <v>29</v>
      </c>
      <c r="B10" s="13">
        <f>SUM(B3:B9)</f>
        <v>135320</v>
      </c>
      <c r="C10" s="13">
        <f aca="true" t="shared" si="1" ref="C10:M10">SUM(C3:C9)</f>
        <v>161017</v>
      </c>
      <c r="D10" s="13">
        <f t="shared" si="1"/>
        <v>126111</v>
      </c>
      <c r="E10" s="13">
        <f t="shared" si="1"/>
        <v>173960</v>
      </c>
      <c r="F10" s="13">
        <f t="shared" si="1"/>
        <v>120201</v>
      </c>
      <c r="G10" s="13">
        <f t="shared" si="1"/>
        <v>90294</v>
      </c>
      <c r="H10" s="13">
        <f t="shared" si="1"/>
        <v>112946</v>
      </c>
      <c r="I10" s="13">
        <f t="shared" si="1"/>
        <v>90227</v>
      </c>
      <c r="J10" s="13">
        <f t="shared" si="1"/>
        <v>155098</v>
      </c>
      <c r="K10" s="13">
        <f t="shared" si="1"/>
        <v>116711</v>
      </c>
      <c r="L10" s="13">
        <f t="shared" si="1"/>
        <v>112342</v>
      </c>
      <c r="M10" s="13">
        <f t="shared" si="1"/>
        <v>151060</v>
      </c>
      <c r="N10" s="13">
        <f>SUM(B10:M10)</f>
        <v>1545287</v>
      </c>
      <c r="O10" s="42">
        <f>SUM(N3:N9)</f>
        <v>1545287</v>
      </c>
    </row>
    <row r="11" spans="1:14" ht="17.25" customHeight="1">
      <c r="A11" s="43" t="s">
        <v>140</v>
      </c>
      <c r="B11" s="29"/>
      <c r="C11" s="29"/>
      <c r="D11" s="29"/>
      <c r="E11" s="29"/>
      <c r="F11" s="29"/>
      <c r="G11" s="29"/>
      <c r="H11" s="29"/>
      <c r="I11" s="29"/>
      <c r="J11" s="29"/>
      <c r="K11" s="29"/>
      <c r="L11" s="29"/>
      <c r="M11" s="29"/>
      <c r="N11" s="25"/>
    </row>
    <row r="12" spans="1:14" ht="16.5">
      <c r="A12" s="34"/>
      <c r="B12" s="30"/>
      <c r="C12" s="30"/>
      <c r="D12" s="30"/>
      <c r="E12" s="30"/>
      <c r="F12" s="30"/>
      <c r="G12" s="30"/>
      <c r="H12" s="30"/>
      <c r="I12" s="30"/>
      <c r="J12" s="30"/>
      <c r="K12" s="30"/>
      <c r="L12" s="30"/>
      <c r="M12" s="30"/>
      <c r="N12" s="26"/>
    </row>
    <row r="13" spans="1:14" ht="28.5" customHeight="1">
      <c r="A13" s="6" t="s">
        <v>2</v>
      </c>
      <c r="B13" s="9" t="s">
        <v>8</v>
      </c>
      <c r="C13" s="9" t="s">
        <v>9</v>
      </c>
      <c r="D13" s="9" t="s">
        <v>10</v>
      </c>
      <c r="E13" s="9" t="s">
        <v>11</v>
      </c>
      <c r="F13" s="9" t="s">
        <v>12</v>
      </c>
      <c r="G13" s="9" t="s">
        <v>13</v>
      </c>
      <c r="H13" s="9" t="s">
        <v>14</v>
      </c>
      <c r="I13" s="9" t="s">
        <v>15</v>
      </c>
      <c r="J13" s="9" t="s">
        <v>16</v>
      </c>
      <c r="K13" s="9" t="s">
        <v>17</v>
      </c>
      <c r="L13" s="9" t="s">
        <v>18</v>
      </c>
      <c r="M13" s="9" t="s">
        <v>19</v>
      </c>
      <c r="N13" s="10" t="s">
        <v>20</v>
      </c>
    </row>
    <row r="14" spans="1:14" ht="30" customHeight="1">
      <c r="A14" s="41" t="s">
        <v>111</v>
      </c>
      <c r="B14" s="23">
        <v>28887</v>
      </c>
      <c r="C14" s="23">
        <v>46640</v>
      </c>
      <c r="D14" s="23">
        <v>31011</v>
      </c>
      <c r="E14" s="23">
        <v>44313</v>
      </c>
      <c r="F14" s="23">
        <v>24603</v>
      </c>
      <c r="G14" s="23">
        <v>16145</v>
      </c>
      <c r="H14" s="23">
        <v>21670</v>
      </c>
      <c r="I14" s="23">
        <v>14213</v>
      </c>
      <c r="J14" s="23">
        <v>15857</v>
      </c>
      <c r="K14" s="23">
        <v>20199</v>
      </c>
      <c r="L14" s="23">
        <v>20000</v>
      </c>
      <c r="M14" s="23">
        <v>31720</v>
      </c>
      <c r="N14" s="23">
        <f aca="true" t="shared" si="2" ref="N14:N19">SUM(B14:M14)</f>
        <v>315258</v>
      </c>
    </row>
    <row r="15" spans="1:14" ht="30" customHeight="1">
      <c r="A15" s="24" t="s">
        <v>118</v>
      </c>
      <c r="B15" s="23">
        <v>4704</v>
      </c>
      <c r="C15" s="23">
        <v>4522</v>
      </c>
      <c r="D15" s="23">
        <v>1980</v>
      </c>
      <c r="E15" s="23">
        <v>1963</v>
      </c>
      <c r="F15" s="23">
        <v>1971</v>
      </c>
      <c r="G15" s="23">
        <v>1458</v>
      </c>
      <c r="H15" s="23">
        <v>1327</v>
      </c>
      <c r="I15" s="23">
        <v>1365</v>
      </c>
      <c r="J15" s="23">
        <v>2206</v>
      </c>
      <c r="K15" s="23">
        <v>2526</v>
      </c>
      <c r="L15" s="23">
        <v>1730</v>
      </c>
      <c r="M15" s="23">
        <v>2000</v>
      </c>
      <c r="N15" s="23">
        <f t="shared" si="2"/>
        <v>27752</v>
      </c>
    </row>
    <row r="16" spans="1:14" ht="30" customHeight="1">
      <c r="A16" s="22" t="s">
        <v>115</v>
      </c>
      <c r="B16" s="23">
        <v>0</v>
      </c>
      <c r="C16" s="23">
        <v>0</v>
      </c>
      <c r="D16" s="23">
        <v>0</v>
      </c>
      <c r="E16" s="23">
        <v>0</v>
      </c>
      <c r="F16" s="23">
        <v>0</v>
      </c>
      <c r="G16" s="23">
        <v>0</v>
      </c>
      <c r="H16" s="23">
        <v>0</v>
      </c>
      <c r="I16" s="23">
        <v>0</v>
      </c>
      <c r="J16" s="23">
        <v>0</v>
      </c>
      <c r="K16" s="23">
        <v>0</v>
      </c>
      <c r="L16" s="23">
        <v>0</v>
      </c>
      <c r="M16" s="23">
        <v>0</v>
      </c>
      <c r="N16" s="23">
        <f t="shared" si="2"/>
        <v>0</v>
      </c>
    </row>
    <row r="17" spans="1:14" ht="30" customHeight="1">
      <c r="A17" s="22" t="s">
        <v>136</v>
      </c>
      <c r="B17" s="23">
        <v>10350</v>
      </c>
      <c r="C17" s="23">
        <v>8819</v>
      </c>
      <c r="D17" s="23">
        <v>3927</v>
      </c>
      <c r="E17" s="23">
        <v>5053</v>
      </c>
      <c r="F17" s="23">
        <v>2135</v>
      </c>
      <c r="G17" s="23">
        <v>1948</v>
      </c>
      <c r="H17" s="23">
        <v>1255</v>
      </c>
      <c r="I17" s="23">
        <v>0</v>
      </c>
      <c r="J17" s="23">
        <v>0</v>
      </c>
      <c r="K17" s="23">
        <v>0</v>
      </c>
      <c r="L17" s="23">
        <v>0</v>
      </c>
      <c r="M17" s="23">
        <v>0</v>
      </c>
      <c r="N17" s="23">
        <f t="shared" si="2"/>
        <v>33487</v>
      </c>
    </row>
    <row r="18" spans="1:14" ht="30" customHeight="1">
      <c r="A18" s="22" t="s">
        <v>114</v>
      </c>
      <c r="B18" s="23">
        <v>599</v>
      </c>
      <c r="C18" s="23">
        <v>179</v>
      </c>
      <c r="D18" s="23">
        <v>365</v>
      </c>
      <c r="E18" s="23">
        <v>140</v>
      </c>
      <c r="F18" s="23">
        <v>402</v>
      </c>
      <c r="G18" s="23">
        <v>64</v>
      </c>
      <c r="H18" s="23">
        <v>0</v>
      </c>
      <c r="I18" s="23">
        <v>0</v>
      </c>
      <c r="J18" s="23">
        <v>0</v>
      </c>
      <c r="K18" s="23">
        <v>0</v>
      </c>
      <c r="L18" s="23">
        <v>173</v>
      </c>
      <c r="M18" s="23">
        <v>512</v>
      </c>
      <c r="N18" s="23">
        <f t="shared" si="2"/>
        <v>2434</v>
      </c>
    </row>
    <row r="19" spans="1:14" ht="30" customHeight="1">
      <c r="A19" s="22" t="s">
        <v>132</v>
      </c>
      <c r="B19" s="23">
        <v>6521</v>
      </c>
      <c r="C19" s="23">
        <v>11425</v>
      </c>
      <c r="D19" s="23">
        <v>4792</v>
      </c>
      <c r="E19" s="23">
        <v>5639</v>
      </c>
      <c r="F19" s="23">
        <v>2534</v>
      </c>
      <c r="G19" s="23">
        <v>3560</v>
      </c>
      <c r="H19" s="23">
        <v>1828</v>
      </c>
      <c r="I19" s="23">
        <v>2082</v>
      </c>
      <c r="J19" s="23">
        <v>964</v>
      </c>
      <c r="K19" s="23">
        <v>2983</v>
      </c>
      <c r="L19" s="23">
        <v>2333</v>
      </c>
      <c r="M19" s="23">
        <v>3847</v>
      </c>
      <c r="N19" s="23">
        <f t="shared" si="2"/>
        <v>48508</v>
      </c>
    </row>
    <row r="20" spans="1:15" ht="30" customHeight="1">
      <c r="A20" s="22" t="s">
        <v>112</v>
      </c>
      <c r="B20" s="23">
        <f aca="true" t="shared" si="3" ref="B20:M20">SUM(B14:B19)</f>
        <v>51061</v>
      </c>
      <c r="C20" s="23">
        <f t="shared" si="3"/>
        <v>71585</v>
      </c>
      <c r="D20" s="23">
        <f t="shared" si="3"/>
        <v>42075</v>
      </c>
      <c r="E20" s="23">
        <f t="shared" si="3"/>
        <v>57108</v>
      </c>
      <c r="F20" s="23">
        <f t="shared" si="3"/>
        <v>31645</v>
      </c>
      <c r="G20" s="23">
        <f t="shared" si="3"/>
        <v>23175</v>
      </c>
      <c r="H20" s="23">
        <f t="shared" si="3"/>
        <v>26080</v>
      </c>
      <c r="I20" s="23">
        <f t="shared" si="3"/>
        <v>17660</v>
      </c>
      <c r="J20" s="23">
        <f t="shared" si="3"/>
        <v>19027</v>
      </c>
      <c r="K20" s="23">
        <f t="shared" si="3"/>
        <v>25708</v>
      </c>
      <c r="L20" s="23">
        <f t="shared" si="3"/>
        <v>24236</v>
      </c>
      <c r="M20" s="23">
        <f t="shared" si="3"/>
        <v>38079</v>
      </c>
      <c r="N20" s="23">
        <f>SUM(B20:M20)</f>
        <v>427439</v>
      </c>
      <c r="O20" s="39">
        <f>SUM(N14:N19)</f>
        <v>427439</v>
      </c>
    </row>
    <row r="21" spans="1:14" ht="16.5" customHeight="1">
      <c r="A21" s="36" t="s">
        <v>74</v>
      </c>
      <c r="B21" s="37"/>
      <c r="C21" s="37"/>
      <c r="D21" s="37"/>
      <c r="E21" s="37"/>
      <c r="F21" s="37"/>
      <c r="G21" s="37"/>
      <c r="H21" s="37"/>
      <c r="I21" s="37"/>
      <c r="J21" s="37"/>
      <c r="K21" s="37"/>
      <c r="L21" s="37"/>
      <c r="M21" s="37"/>
      <c r="N21" s="37"/>
    </row>
    <row r="22" spans="1:14" ht="16.5" customHeight="1">
      <c r="A22" s="36" t="s">
        <v>133</v>
      </c>
      <c r="B22" s="37"/>
      <c r="C22" s="37"/>
      <c r="D22" s="37"/>
      <c r="E22" s="37"/>
      <c r="F22" s="37"/>
      <c r="G22" s="37"/>
      <c r="H22" s="37"/>
      <c r="I22" s="37"/>
      <c r="J22" s="37"/>
      <c r="K22" s="37"/>
      <c r="L22" s="37"/>
      <c r="M22" s="37"/>
      <c r="N22" s="37"/>
    </row>
    <row r="23" spans="1:14" ht="16.5" customHeight="1">
      <c r="A23" s="38"/>
      <c r="B23" s="37"/>
      <c r="C23" s="37"/>
      <c r="D23" s="37"/>
      <c r="E23" s="37"/>
      <c r="F23" s="37"/>
      <c r="G23" s="37"/>
      <c r="H23" s="37"/>
      <c r="I23" s="37"/>
      <c r="J23" s="37"/>
      <c r="K23" s="37"/>
      <c r="L23" s="37"/>
      <c r="M23" s="37"/>
      <c r="N23" s="37"/>
    </row>
    <row r="25" spans="1:14" ht="30" customHeight="1">
      <c r="A25" s="35" t="s">
        <v>125</v>
      </c>
      <c r="B25" s="9" t="s">
        <v>8</v>
      </c>
      <c r="C25" s="9" t="s">
        <v>9</v>
      </c>
      <c r="D25" s="9" t="s">
        <v>10</v>
      </c>
      <c r="E25" s="9" t="s">
        <v>11</v>
      </c>
      <c r="F25" s="9" t="s">
        <v>12</v>
      </c>
      <c r="G25" s="9" t="s">
        <v>13</v>
      </c>
      <c r="H25" s="9" t="s">
        <v>14</v>
      </c>
      <c r="I25" s="9" t="s">
        <v>15</v>
      </c>
      <c r="J25" s="9" t="s">
        <v>16</v>
      </c>
      <c r="K25" s="9" t="s">
        <v>17</v>
      </c>
      <c r="L25" s="9" t="s">
        <v>18</v>
      </c>
      <c r="M25" s="9" t="s">
        <v>19</v>
      </c>
      <c r="N25" s="10" t="s">
        <v>20</v>
      </c>
    </row>
    <row r="26" spans="1:14" ht="30" customHeight="1">
      <c r="A26" s="22" t="s">
        <v>121</v>
      </c>
      <c r="B26" s="23">
        <v>296</v>
      </c>
      <c r="C26" s="23">
        <v>0</v>
      </c>
      <c r="D26" s="23">
        <v>0</v>
      </c>
      <c r="E26" s="23">
        <v>0</v>
      </c>
      <c r="F26" s="23">
        <v>0</v>
      </c>
      <c r="G26" s="23">
        <v>0</v>
      </c>
      <c r="H26" s="23">
        <v>0</v>
      </c>
      <c r="I26" s="23">
        <v>0</v>
      </c>
      <c r="J26" s="23">
        <v>0</v>
      </c>
      <c r="K26" s="23">
        <v>0</v>
      </c>
      <c r="L26" s="23">
        <v>0</v>
      </c>
      <c r="M26" s="23">
        <v>0</v>
      </c>
      <c r="N26" s="23">
        <f aca="true" t="shared" si="4" ref="N26:N32">SUM(B26:M26)</f>
        <v>296</v>
      </c>
    </row>
    <row r="27" spans="1:14" ht="30" customHeight="1">
      <c r="A27" s="22" t="s">
        <v>123</v>
      </c>
      <c r="B27" s="23">
        <v>12166</v>
      </c>
      <c r="C27" s="23">
        <v>6948</v>
      </c>
      <c r="D27" s="23">
        <v>3835</v>
      </c>
      <c r="E27" s="23">
        <v>7292</v>
      </c>
      <c r="F27" s="23">
        <v>3692</v>
      </c>
      <c r="G27" s="23">
        <v>0</v>
      </c>
      <c r="H27" s="23">
        <v>0</v>
      </c>
      <c r="I27" s="23">
        <v>0</v>
      </c>
      <c r="J27" s="23">
        <v>0</v>
      </c>
      <c r="K27" s="23">
        <v>0</v>
      </c>
      <c r="L27" s="23">
        <v>0</v>
      </c>
      <c r="M27" s="23">
        <v>0</v>
      </c>
      <c r="N27" s="23">
        <f t="shared" si="4"/>
        <v>33933</v>
      </c>
    </row>
    <row r="28" spans="1:16" ht="30" customHeight="1">
      <c r="A28" s="41" t="s">
        <v>135</v>
      </c>
      <c r="B28" s="23">
        <v>0</v>
      </c>
      <c r="C28" s="23">
        <v>5183</v>
      </c>
      <c r="D28" s="23">
        <v>7721</v>
      </c>
      <c r="E28" s="23">
        <v>18075</v>
      </c>
      <c r="F28" s="23">
        <v>7551</v>
      </c>
      <c r="G28" s="23">
        <v>6643</v>
      </c>
      <c r="H28" s="23">
        <v>5258</v>
      </c>
      <c r="I28" s="23">
        <v>4901</v>
      </c>
      <c r="J28" s="23">
        <v>6318</v>
      </c>
      <c r="K28" s="23">
        <v>6653</v>
      </c>
      <c r="L28" s="23">
        <v>6747</v>
      </c>
      <c r="M28" s="23">
        <v>12003</v>
      </c>
      <c r="N28" s="23">
        <f t="shared" si="4"/>
        <v>87053</v>
      </c>
      <c r="P28" s="39"/>
    </row>
    <row r="29" spans="1:14" ht="30" customHeight="1">
      <c r="A29" s="22" t="s">
        <v>126</v>
      </c>
      <c r="B29" s="23">
        <v>6518</v>
      </c>
      <c r="C29" s="23">
        <v>11425</v>
      </c>
      <c r="D29" s="23">
        <v>4403</v>
      </c>
      <c r="E29" s="23">
        <v>7276</v>
      </c>
      <c r="F29" s="23">
        <v>3391</v>
      </c>
      <c r="G29" s="23">
        <v>4060</v>
      </c>
      <c r="H29" s="23">
        <v>2777</v>
      </c>
      <c r="I29" s="23">
        <v>1513</v>
      </c>
      <c r="J29" s="23">
        <v>2141</v>
      </c>
      <c r="K29" s="23">
        <v>3796</v>
      </c>
      <c r="L29" s="23">
        <v>2780</v>
      </c>
      <c r="M29" s="23">
        <v>1791</v>
      </c>
      <c r="N29" s="23">
        <f t="shared" si="4"/>
        <v>51871</v>
      </c>
    </row>
    <row r="30" spans="1:14" ht="30" customHeight="1">
      <c r="A30" s="22" t="s">
        <v>124</v>
      </c>
      <c r="B30" s="23">
        <v>0</v>
      </c>
      <c r="C30" s="23">
        <v>0</v>
      </c>
      <c r="D30" s="23">
        <v>0</v>
      </c>
      <c r="E30" s="23">
        <v>0</v>
      </c>
      <c r="F30" s="23">
        <v>0</v>
      </c>
      <c r="G30" s="23">
        <v>0</v>
      </c>
      <c r="H30" s="23">
        <v>0</v>
      </c>
      <c r="I30" s="23">
        <v>0</v>
      </c>
      <c r="J30" s="23">
        <v>0</v>
      </c>
      <c r="K30" s="23">
        <v>0</v>
      </c>
      <c r="L30" s="23">
        <v>6101</v>
      </c>
      <c r="M30" s="23">
        <v>13732</v>
      </c>
      <c r="N30" s="23">
        <f t="shared" si="4"/>
        <v>19833</v>
      </c>
    </row>
    <row r="31" spans="1:14" ht="30" customHeight="1">
      <c r="A31" s="22" t="s">
        <v>127</v>
      </c>
      <c r="B31" s="23">
        <v>15447</v>
      </c>
      <c r="C31" s="23">
        <v>13001</v>
      </c>
      <c r="D31" s="23">
        <v>6900</v>
      </c>
      <c r="E31" s="23">
        <v>4212</v>
      </c>
      <c r="F31" s="23">
        <v>2584</v>
      </c>
      <c r="G31" s="23">
        <v>0</v>
      </c>
      <c r="H31" s="23">
        <v>0</v>
      </c>
      <c r="I31" s="23">
        <v>0</v>
      </c>
      <c r="J31" s="23">
        <v>0</v>
      </c>
      <c r="K31" s="23">
        <v>0</v>
      </c>
      <c r="L31" s="23">
        <v>0</v>
      </c>
      <c r="M31" s="23">
        <v>0</v>
      </c>
      <c r="N31" s="23">
        <f t="shared" si="4"/>
        <v>42144</v>
      </c>
    </row>
    <row r="32" spans="1:15" ht="30" customHeight="1">
      <c r="A32" s="22" t="s">
        <v>112</v>
      </c>
      <c r="B32" s="23">
        <f aca="true" t="shared" si="5" ref="B32:M32">SUM(B26:B31)</f>
        <v>34427</v>
      </c>
      <c r="C32" s="23">
        <f t="shared" si="5"/>
        <v>36557</v>
      </c>
      <c r="D32" s="23">
        <f t="shared" si="5"/>
        <v>22859</v>
      </c>
      <c r="E32" s="23">
        <f t="shared" si="5"/>
        <v>36855</v>
      </c>
      <c r="F32" s="23">
        <f t="shared" si="5"/>
        <v>17218</v>
      </c>
      <c r="G32" s="23">
        <f t="shared" si="5"/>
        <v>10703</v>
      </c>
      <c r="H32" s="23">
        <f t="shared" si="5"/>
        <v>8035</v>
      </c>
      <c r="I32" s="23">
        <f t="shared" si="5"/>
        <v>6414</v>
      </c>
      <c r="J32" s="23">
        <f t="shared" si="5"/>
        <v>8459</v>
      </c>
      <c r="K32" s="23">
        <f t="shared" si="5"/>
        <v>10449</v>
      </c>
      <c r="L32" s="23">
        <f t="shared" si="5"/>
        <v>15628</v>
      </c>
      <c r="M32" s="23">
        <f t="shared" si="5"/>
        <v>27526</v>
      </c>
      <c r="N32" s="23">
        <f t="shared" si="4"/>
        <v>235130</v>
      </c>
      <c r="O32" s="39">
        <f>SUM(N26:N31)</f>
        <v>235130</v>
      </c>
    </row>
    <row r="33" ht="16.5">
      <c r="A33" s="36" t="s">
        <v>74</v>
      </c>
    </row>
    <row r="34" ht="16.5">
      <c r="A34" s="36" t="s">
        <v>138</v>
      </c>
    </row>
    <row r="35" ht="19.5" customHeight="1">
      <c r="A35" s="36" t="s">
        <v>134</v>
      </c>
    </row>
    <row r="36" ht="16.5">
      <c r="A36" s="36" t="s">
        <v>137</v>
      </c>
    </row>
    <row r="37" ht="16.5">
      <c r="A37" s="36" t="s">
        <v>139</v>
      </c>
    </row>
  </sheetData>
  <sheetProtection/>
  <mergeCells count="1">
    <mergeCell ref="A1:N1"/>
  </mergeCells>
  <printOptions/>
  <pageMargins left="0.5511811023622047" right="0.5511811023622047" top="0.1968503937007874" bottom="0.1968503937007874" header="0.11811023622047245" footer="0.11811023622047245"/>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31">
      <selection activeCell="A39" sqref="A39:IV45"/>
    </sheetView>
  </sheetViews>
  <sheetFormatPr defaultColWidth="9.00390625" defaultRowHeight="16.5"/>
  <cols>
    <col min="1" max="1" width="22.625" style="0" customWidth="1"/>
    <col min="2" max="13" width="8.625" style="14" customWidth="1"/>
    <col min="14" max="14" width="10.625" style="14" customWidth="1"/>
  </cols>
  <sheetData>
    <row r="1" spans="1:14" ht="30.75" customHeight="1">
      <c r="A1" s="63" t="s">
        <v>149</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170</v>
      </c>
      <c r="B3" s="11">
        <v>29615</v>
      </c>
      <c r="C3" s="11">
        <v>27956</v>
      </c>
      <c r="D3" s="11">
        <v>28312</v>
      </c>
      <c r="E3" s="11">
        <v>27378</v>
      </c>
      <c r="F3" s="11">
        <v>29995</v>
      </c>
      <c r="G3" s="11">
        <v>19806</v>
      </c>
      <c r="H3" s="11">
        <v>8792</v>
      </c>
      <c r="I3" s="11">
        <v>20154</v>
      </c>
      <c r="J3" s="11">
        <v>14605</v>
      </c>
      <c r="K3" s="11">
        <v>18943</v>
      </c>
      <c r="L3" s="11">
        <v>31414</v>
      </c>
      <c r="M3" s="11">
        <v>28829</v>
      </c>
      <c r="N3" s="12">
        <f aca="true" t="shared" si="0" ref="N3:N8">SUM(B3:M3)</f>
        <v>285799</v>
      </c>
    </row>
    <row r="4" spans="1:14" s="3" customFormat="1" ht="42" customHeight="1">
      <c r="A4" s="4" t="s">
        <v>1</v>
      </c>
      <c r="B4" s="11">
        <v>24659</v>
      </c>
      <c r="C4" s="11">
        <v>12160</v>
      </c>
      <c r="D4" s="11">
        <v>9277</v>
      </c>
      <c r="E4" s="11">
        <v>11638</v>
      </c>
      <c r="F4" s="11">
        <v>9552</v>
      </c>
      <c r="G4" s="11">
        <v>4481</v>
      </c>
      <c r="H4" s="11">
        <v>7948</v>
      </c>
      <c r="I4" s="11">
        <v>8085</v>
      </c>
      <c r="J4" s="11">
        <v>10309</v>
      </c>
      <c r="K4" s="11">
        <v>14026</v>
      </c>
      <c r="L4" s="11">
        <v>11613</v>
      </c>
      <c r="M4" s="11">
        <v>43595</v>
      </c>
      <c r="N4" s="12">
        <f t="shared" si="0"/>
        <v>167343</v>
      </c>
    </row>
    <row r="5" spans="1:14" s="3" customFormat="1" ht="42" customHeight="1">
      <c r="A5" s="19" t="s">
        <v>100</v>
      </c>
      <c r="B5" s="11">
        <v>33186</v>
      </c>
      <c r="C5" s="11">
        <v>30588</v>
      </c>
      <c r="D5" s="11">
        <v>31463</v>
      </c>
      <c r="E5" s="11">
        <v>38696</v>
      </c>
      <c r="F5" s="11">
        <v>26843</v>
      </c>
      <c r="G5" s="11">
        <v>27097</v>
      </c>
      <c r="H5" s="11">
        <v>76079</v>
      </c>
      <c r="I5" s="11">
        <v>117903</v>
      </c>
      <c r="J5" s="11">
        <v>18061</v>
      </c>
      <c r="K5" s="11">
        <v>35313</v>
      </c>
      <c r="L5" s="11">
        <v>25159</v>
      </c>
      <c r="M5" s="11">
        <v>31729</v>
      </c>
      <c r="N5" s="12">
        <f t="shared" si="0"/>
        <v>492117</v>
      </c>
    </row>
    <row r="6" spans="1:14" s="3" customFormat="1" ht="42" customHeight="1">
      <c r="A6" s="7" t="s">
        <v>5</v>
      </c>
      <c r="B6" s="11">
        <v>1490</v>
      </c>
      <c r="C6" s="11">
        <v>1332</v>
      </c>
      <c r="D6" s="11">
        <v>511</v>
      </c>
      <c r="E6" s="11">
        <v>964</v>
      </c>
      <c r="F6" s="11">
        <v>1106</v>
      </c>
      <c r="G6" s="11">
        <v>436</v>
      </c>
      <c r="H6" s="11">
        <v>350</v>
      </c>
      <c r="I6" s="11">
        <v>550</v>
      </c>
      <c r="J6" s="11">
        <v>448</v>
      </c>
      <c r="K6" s="11">
        <v>1450</v>
      </c>
      <c r="L6" s="11">
        <v>1176</v>
      </c>
      <c r="M6" s="11">
        <v>865</v>
      </c>
      <c r="N6" s="12">
        <f t="shared" si="0"/>
        <v>10678</v>
      </c>
    </row>
    <row r="7" spans="1:14" s="3" customFormat="1" ht="42" customHeight="1">
      <c r="A7" s="7" t="s">
        <v>6</v>
      </c>
      <c r="B7" s="11">
        <v>22296</v>
      </c>
      <c r="C7" s="11">
        <v>24682</v>
      </c>
      <c r="D7" s="11">
        <v>25515</v>
      </c>
      <c r="E7" s="11">
        <v>20717</v>
      </c>
      <c r="F7" s="11">
        <v>18841</v>
      </c>
      <c r="G7" s="11">
        <v>11437</v>
      </c>
      <c r="H7" s="11">
        <v>15615</v>
      </c>
      <c r="I7" s="11">
        <v>14945</v>
      </c>
      <c r="J7" s="11">
        <v>15262</v>
      </c>
      <c r="K7" s="11">
        <v>19279</v>
      </c>
      <c r="L7" s="11">
        <v>19024</v>
      </c>
      <c r="M7" s="11">
        <v>11562</v>
      </c>
      <c r="N7" s="12">
        <f t="shared" si="0"/>
        <v>219175</v>
      </c>
    </row>
    <row r="8" spans="1:14" s="3" customFormat="1" ht="42" customHeight="1">
      <c r="A8" s="19" t="s">
        <v>110</v>
      </c>
      <c r="B8" s="11">
        <v>19697</v>
      </c>
      <c r="C8" s="11">
        <v>15074</v>
      </c>
      <c r="D8" s="11">
        <v>14071</v>
      </c>
      <c r="E8" s="11">
        <v>15148</v>
      </c>
      <c r="F8" s="11">
        <v>16590</v>
      </c>
      <c r="G8" s="11">
        <v>10959</v>
      </c>
      <c r="H8" s="11">
        <v>16968</v>
      </c>
      <c r="I8" s="11">
        <v>13175</v>
      </c>
      <c r="J8" s="11">
        <v>11583</v>
      </c>
      <c r="K8" s="11">
        <v>17508</v>
      </c>
      <c r="L8" s="11">
        <v>10120</v>
      </c>
      <c r="M8" s="11">
        <v>10620</v>
      </c>
      <c r="N8" s="12">
        <f t="shared" si="0"/>
        <v>171513</v>
      </c>
    </row>
    <row r="9" spans="1:14" ht="39.75" customHeight="1">
      <c r="A9" s="8" t="s">
        <v>29</v>
      </c>
      <c r="B9" s="13">
        <f>SUM(B3:B8)</f>
        <v>130943</v>
      </c>
      <c r="C9" s="13">
        <f aca="true" t="shared" si="1" ref="C9:L9">SUM(C3:C8)</f>
        <v>111792</v>
      </c>
      <c r="D9" s="13">
        <f t="shared" si="1"/>
        <v>109149</v>
      </c>
      <c r="E9" s="13">
        <f>SUM(E3:E8)</f>
        <v>114541</v>
      </c>
      <c r="F9" s="13">
        <f t="shared" si="1"/>
        <v>102927</v>
      </c>
      <c r="G9" s="13">
        <f t="shared" si="1"/>
        <v>74216</v>
      </c>
      <c r="H9" s="13">
        <f t="shared" si="1"/>
        <v>125752</v>
      </c>
      <c r="I9" s="13">
        <f t="shared" si="1"/>
        <v>174812</v>
      </c>
      <c r="J9" s="13">
        <f t="shared" si="1"/>
        <v>70268</v>
      </c>
      <c r="K9" s="13">
        <f t="shared" si="1"/>
        <v>106519</v>
      </c>
      <c r="L9" s="13">
        <f t="shared" si="1"/>
        <v>98506</v>
      </c>
      <c r="M9" s="13">
        <f>SUM(M3:M8)</f>
        <v>127200</v>
      </c>
      <c r="N9" s="13">
        <f>SUM(N3:N8)</f>
        <v>1346625</v>
      </c>
    </row>
    <row r="10" spans="1:14" ht="16.5">
      <c r="A10" s="32" t="s">
        <v>74</v>
      </c>
      <c r="B10" s="29"/>
      <c r="C10" s="29"/>
      <c r="D10" s="29"/>
      <c r="E10" s="29"/>
      <c r="F10" s="29"/>
      <c r="G10" s="29"/>
      <c r="H10" s="29"/>
      <c r="I10" s="29"/>
      <c r="J10" s="29"/>
      <c r="K10" s="29"/>
      <c r="L10" s="29"/>
      <c r="M10" s="29"/>
      <c r="N10" s="25"/>
    </row>
    <row r="11" spans="1:14" ht="16.5">
      <c r="A11" s="33" t="s">
        <v>103</v>
      </c>
      <c r="B11" s="28"/>
      <c r="C11" s="28"/>
      <c r="D11" s="28"/>
      <c r="E11" s="28"/>
      <c r="F11" s="28"/>
      <c r="G11" s="28"/>
      <c r="H11" s="28"/>
      <c r="I11" s="28"/>
      <c r="J11" s="28"/>
      <c r="K11" s="28"/>
      <c r="L11" s="28"/>
      <c r="M11" s="28"/>
      <c r="N11" s="31"/>
    </row>
    <row r="12" spans="1:14" ht="16.5">
      <c r="A12" s="33" t="s">
        <v>105</v>
      </c>
      <c r="B12" s="28"/>
      <c r="C12" s="28"/>
      <c r="D12" s="28"/>
      <c r="E12" s="28"/>
      <c r="F12" s="28"/>
      <c r="G12" s="28"/>
      <c r="H12" s="28"/>
      <c r="I12" s="28"/>
      <c r="J12" s="28"/>
      <c r="K12" s="28"/>
      <c r="L12" s="28"/>
      <c r="M12" s="28"/>
      <c r="N12" s="31"/>
    </row>
    <row r="13" spans="1:14" ht="16.5">
      <c r="A13" s="34"/>
      <c r="B13" s="30"/>
      <c r="C13" s="30"/>
      <c r="D13" s="30"/>
      <c r="E13" s="30"/>
      <c r="F13" s="30"/>
      <c r="G13" s="30"/>
      <c r="H13" s="30"/>
      <c r="I13" s="30"/>
      <c r="J13" s="30"/>
      <c r="K13" s="30"/>
      <c r="L13" s="30"/>
      <c r="M13" s="30"/>
      <c r="N13" s="26"/>
    </row>
    <row r="14" spans="1:14" ht="28.5" customHeight="1">
      <c r="A14" s="6" t="s">
        <v>2</v>
      </c>
      <c r="B14" s="9" t="s">
        <v>8</v>
      </c>
      <c r="C14" s="9" t="s">
        <v>9</v>
      </c>
      <c r="D14" s="9" t="s">
        <v>10</v>
      </c>
      <c r="E14" s="9" t="s">
        <v>11</v>
      </c>
      <c r="F14" s="9" t="s">
        <v>12</v>
      </c>
      <c r="G14" s="9" t="s">
        <v>13</v>
      </c>
      <c r="H14" s="9" t="s">
        <v>14</v>
      </c>
      <c r="I14" s="9" t="s">
        <v>15</v>
      </c>
      <c r="J14" s="9" t="s">
        <v>16</v>
      </c>
      <c r="K14" s="9" t="s">
        <v>17</v>
      </c>
      <c r="L14" s="9" t="s">
        <v>18</v>
      </c>
      <c r="M14" s="9" t="s">
        <v>19</v>
      </c>
      <c r="N14" s="10" t="s">
        <v>20</v>
      </c>
    </row>
    <row r="15" spans="1:14" ht="30" customHeight="1">
      <c r="A15" s="22" t="s">
        <v>111</v>
      </c>
      <c r="B15" s="23">
        <v>76148</v>
      </c>
      <c r="C15" s="23">
        <v>88289</v>
      </c>
      <c r="D15" s="23">
        <v>62034</v>
      </c>
      <c r="E15" s="23">
        <v>71529</v>
      </c>
      <c r="F15" s="23">
        <v>60430</v>
      </c>
      <c r="G15" s="23">
        <v>27238</v>
      </c>
      <c r="H15" s="23">
        <v>49366</v>
      </c>
      <c r="I15" s="23">
        <v>47301</v>
      </c>
      <c r="J15" s="23">
        <v>30976</v>
      </c>
      <c r="K15" s="23">
        <v>44725</v>
      </c>
      <c r="L15" s="23">
        <v>39348</v>
      </c>
      <c r="M15" s="23">
        <v>41860</v>
      </c>
      <c r="N15" s="23">
        <f aca="true" t="shared" si="2" ref="N15:N21">SUM(B15:M15)</f>
        <v>639244</v>
      </c>
    </row>
    <row r="16" spans="1:14" ht="30" customHeight="1">
      <c r="A16" s="24" t="s">
        <v>118</v>
      </c>
      <c r="B16" s="23">
        <v>11067</v>
      </c>
      <c r="C16" s="23">
        <v>7170</v>
      </c>
      <c r="D16" s="23">
        <v>3642</v>
      </c>
      <c r="E16" s="23">
        <v>5821</v>
      </c>
      <c r="F16" s="23">
        <v>4570</v>
      </c>
      <c r="G16" s="23">
        <v>2231</v>
      </c>
      <c r="H16" s="23">
        <v>3554</v>
      </c>
      <c r="I16" s="23">
        <v>3670</v>
      </c>
      <c r="J16" s="23">
        <v>3606</v>
      </c>
      <c r="K16" s="23">
        <v>3189</v>
      </c>
      <c r="L16" s="23">
        <v>2652</v>
      </c>
      <c r="M16" s="23">
        <v>6713</v>
      </c>
      <c r="N16" s="23">
        <f t="shared" si="2"/>
        <v>57885</v>
      </c>
    </row>
    <row r="17" spans="1:14" ht="30" customHeight="1">
      <c r="A17" s="22" t="s">
        <v>115</v>
      </c>
      <c r="B17" s="23">
        <v>0</v>
      </c>
      <c r="C17" s="23">
        <v>0</v>
      </c>
      <c r="D17" s="23">
        <v>0</v>
      </c>
      <c r="E17" s="23">
        <v>0</v>
      </c>
      <c r="F17" s="23">
        <v>592</v>
      </c>
      <c r="G17" s="23">
        <v>260</v>
      </c>
      <c r="H17" s="23">
        <v>1534</v>
      </c>
      <c r="I17" s="23">
        <v>1741</v>
      </c>
      <c r="J17" s="23">
        <v>250</v>
      </c>
      <c r="K17" s="23">
        <v>0</v>
      </c>
      <c r="L17" s="23">
        <v>0</v>
      </c>
      <c r="M17" s="23">
        <v>0</v>
      </c>
      <c r="N17" s="23">
        <f t="shared" si="2"/>
        <v>4377</v>
      </c>
    </row>
    <row r="18" spans="1:14" ht="30" customHeight="1">
      <c r="A18" s="22" t="s">
        <v>114</v>
      </c>
      <c r="B18" s="23">
        <v>224</v>
      </c>
      <c r="C18" s="23">
        <v>237</v>
      </c>
      <c r="D18" s="23">
        <v>242</v>
      </c>
      <c r="E18" s="23">
        <v>276</v>
      </c>
      <c r="F18" s="23">
        <v>0</v>
      </c>
      <c r="G18" s="23">
        <v>159</v>
      </c>
      <c r="H18" s="23">
        <v>69</v>
      </c>
      <c r="I18" s="23">
        <v>204</v>
      </c>
      <c r="J18" s="23">
        <v>331</v>
      </c>
      <c r="K18" s="23">
        <v>246</v>
      </c>
      <c r="L18" s="23">
        <v>492</v>
      </c>
      <c r="M18" s="23">
        <v>546</v>
      </c>
      <c r="N18" s="23">
        <f t="shared" si="2"/>
        <v>3026</v>
      </c>
    </row>
    <row r="19" spans="1:14" ht="30" customHeight="1">
      <c r="A19" s="22" t="s">
        <v>116</v>
      </c>
      <c r="B19" s="23">
        <v>177485</v>
      </c>
      <c r="C19" s="23">
        <v>172992</v>
      </c>
      <c r="D19" s="23">
        <v>162291</v>
      </c>
      <c r="E19" s="23">
        <v>158770</v>
      </c>
      <c r="F19" s="23">
        <v>145236</v>
      </c>
      <c r="G19" s="23">
        <v>158562</v>
      </c>
      <c r="H19" s="23">
        <v>139533</v>
      </c>
      <c r="I19" s="23">
        <v>158562</v>
      </c>
      <c r="J19" s="23">
        <v>130633</v>
      </c>
      <c r="K19" s="23"/>
      <c r="L19" s="23"/>
      <c r="M19" s="23"/>
      <c r="N19" s="23">
        <f t="shared" si="2"/>
        <v>1404064</v>
      </c>
    </row>
    <row r="20" spans="1:14" ht="30" customHeight="1">
      <c r="A20" s="22" t="s">
        <v>120</v>
      </c>
      <c r="B20" s="23">
        <v>1312</v>
      </c>
      <c r="C20" s="23">
        <v>568</v>
      </c>
      <c r="D20" s="23">
        <v>910</v>
      </c>
      <c r="E20" s="23">
        <v>1670</v>
      </c>
      <c r="F20" s="23">
        <v>1161</v>
      </c>
      <c r="G20" s="23">
        <v>1049</v>
      </c>
      <c r="H20" s="23">
        <v>1344</v>
      </c>
      <c r="I20" s="23">
        <v>1278</v>
      </c>
      <c r="J20" s="23"/>
      <c r="K20" s="23"/>
      <c r="L20" s="23"/>
      <c r="M20" s="23"/>
      <c r="N20" s="23">
        <f t="shared" si="2"/>
        <v>9292</v>
      </c>
    </row>
    <row r="21" spans="1:14" ht="30" customHeight="1">
      <c r="A21" s="22" t="s">
        <v>132</v>
      </c>
      <c r="B21" s="23"/>
      <c r="C21" s="23"/>
      <c r="D21" s="23"/>
      <c r="E21" s="23"/>
      <c r="F21" s="23"/>
      <c r="G21" s="23"/>
      <c r="H21" s="23"/>
      <c r="I21" s="23"/>
      <c r="J21" s="23">
        <v>8444</v>
      </c>
      <c r="K21" s="23">
        <v>9105</v>
      </c>
      <c r="L21" s="23">
        <v>9464</v>
      </c>
      <c r="M21" s="23">
        <v>10014</v>
      </c>
      <c r="N21" s="23">
        <f t="shared" si="2"/>
        <v>37027</v>
      </c>
    </row>
    <row r="22" spans="1:14" ht="30" customHeight="1">
      <c r="A22" s="22" t="s">
        <v>112</v>
      </c>
      <c r="B22" s="23">
        <f aca="true" t="shared" si="3" ref="B22:G22">SUM(B15:B20)</f>
        <v>266236</v>
      </c>
      <c r="C22" s="23">
        <f t="shared" si="3"/>
        <v>269256</v>
      </c>
      <c r="D22" s="23">
        <f t="shared" si="3"/>
        <v>229119</v>
      </c>
      <c r="E22" s="23">
        <f t="shared" si="3"/>
        <v>238066</v>
      </c>
      <c r="F22" s="23">
        <f t="shared" si="3"/>
        <v>211989</v>
      </c>
      <c r="G22" s="23">
        <f t="shared" si="3"/>
        <v>189499</v>
      </c>
      <c r="H22" s="23">
        <f>SUM(H15:H18)</f>
        <v>54523</v>
      </c>
      <c r="I22" s="23">
        <f>SUM(I15:I20)</f>
        <v>212756</v>
      </c>
      <c r="J22" s="23">
        <f>SUM(J15:J20)</f>
        <v>165796</v>
      </c>
      <c r="K22" s="23">
        <f>SUM(K15:K18)</f>
        <v>48160</v>
      </c>
      <c r="L22" s="23">
        <f>SUM(L15:L20)</f>
        <v>42492</v>
      </c>
      <c r="M22" s="23">
        <f>SUM(M15:M20)</f>
        <v>49119</v>
      </c>
      <c r="N22" s="23">
        <f>SUM(N15:N18)</f>
        <v>704532</v>
      </c>
    </row>
    <row r="23" spans="1:14" ht="16.5" customHeight="1">
      <c r="A23" s="36" t="s">
        <v>131</v>
      </c>
      <c r="B23" s="37"/>
      <c r="C23" s="37"/>
      <c r="D23" s="37"/>
      <c r="E23" s="37"/>
      <c r="F23" s="37"/>
      <c r="G23" s="37"/>
      <c r="H23" s="37"/>
      <c r="I23" s="37"/>
      <c r="J23" s="37"/>
      <c r="K23" s="37"/>
      <c r="L23" s="37"/>
      <c r="M23" s="37"/>
      <c r="N23" s="37"/>
    </row>
    <row r="24" spans="1:14" ht="16.5" customHeight="1">
      <c r="A24" s="36" t="s">
        <v>133</v>
      </c>
      <c r="B24" s="37"/>
      <c r="C24" s="37"/>
      <c r="D24" s="37"/>
      <c r="E24" s="37"/>
      <c r="F24" s="37"/>
      <c r="G24" s="37"/>
      <c r="H24" s="37"/>
      <c r="I24" s="37"/>
      <c r="J24" s="37"/>
      <c r="K24" s="37"/>
      <c r="L24" s="37"/>
      <c r="M24" s="37"/>
      <c r="N24" s="37"/>
    </row>
    <row r="25" spans="1:14" ht="16.5" customHeight="1">
      <c r="A25" s="38"/>
      <c r="B25" s="37"/>
      <c r="C25" s="37"/>
      <c r="D25" s="37"/>
      <c r="E25" s="37"/>
      <c r="F25" s="37"/>
      <c r="G25" s="37"/>
      <c r="H25" s="37"/>
      <c r="I25" s="37"/>
      <c r="J25" s="37"/>
      <c r="K25" s="37"/>
      <c r="L25" s="37"/>
      <c r="M25" s="37"/>
      <c r="N25" s="37"/>
    </row>
    <row r="27" spans="1:14" ht="30" customHeight="1">
      <c r="A27" s="35" t="s">
        <v>125</v>
      </c>
      <c r="B27" s="9" t="s">
        <v>8</v>
      </c>
      <c r="C27" s="9" t="s">
        <v>9</v>
      </c>
      <c r="D27" s="9" t="s">
        <v>10</v>
      </c>
      <c r="E27" s="9" t="s">
        <v>11</v>
      </c>
      <c r="F27" s="9" t="s">
        <v>12</v>
      </c>
      <c r="G27" s="9" t="s">
        <v>13</v>
      </c>
      <c r="H27" s="9" t="s">
        <v>14</v>
      </c>
      <c r="I27" s="9" t="s">
        <v>15</v>
      </c>
      <c r="J27" s="9" t="s">
        <v>16</v>
      </c>
      <c r="K27" s="9" t="s">
        <v>17</v>
      </c>
      <c r="L27" s="9" t="s">
        <v>18</v>
      </c>
      <c r="M27" s="9" t="s">
        <v>19</v>
      </c>
      <c r="N27" s="10" t="s">
        <v>20</v>
      </c>
    </row>
    <row r="28" spans="1:14" ht="30" customHeight="1">
      <c r="A28" s="22" t="s">
        <v>121</v>
      </c>
      <c r="B28" s="23">
        <v>975</v>
      </c>
      <c r="C28" s="23">
        <v>586</v>
      </c>
      <c r="D28" s="23">
        <v>511</v>
      </c>
      <c r="E28" s="23">
        <v>508</v>
      </c>
      <c r="F28" s="23">
        <v>529</v>
      </c>
      <c r="G28" s="23">
        <v>354</v>
      </c>
      <c r="H28" s="23">
        <v>325</v>
      </c>
      <c r="I28" s="23">
        <v>525</v>
      </c>
      <c r="J28" s="23">
        <v>339</v>
      </c>
      <c r="K28" s="23">
        <v>839</v>
      </c>
      <c r="L28" s="23">
        <v>442</v>
      </c>
      <c r="M28" s="23">
        <v>263</v>
      </c>
      <c r="N28" s="23">
        <f aca="true" t="shared" si="4" ref="N28:N33">SUM(B28:M28)</f>
        <v>6196</v>
      </c>
    </row>
    <row r="29" spans="1:14" ht="30" customHeight="1">
      <c r="A29" s="24" t="s">
        <v>122</v>
      </c>
      <c r="B29" s="23">
        <v>3498</v>
      </c>
      <c r="C29" s="23">
        <v>2757</v>
      </c>
      <c r="D29" s="23">
        <v>3057</v>
      </c>
      <c r="E29" s="23">
        <v>3455</v>
      </c>
      <c r="F29" s="23">
        <v>3515</v>
      </c>
      <c r="G29" s="23">
        <v>2347</v>
      </c>
      <c r="H29" s="23"/>
      <c r="I29" s="23"/>
      <c r="J29" s="23"/>
      <c r="K29" s="23"/>
      <c r="L29" s="23"/>
      <c r="M29" s="23"/>
      <c r="N29" s="23">
        <f t="shared" si="4"/>
        <v>18629</v>
      </c>
    </row>
    <row r="30" spans="1:14" ht="30" customHeight="1">
      <c r="A30" s="22" t="s">
        <v>123</v>
      </c>
      <c r="B30" s="23">
        <v>8440</v>
      </c>
      <c r="C30" s="23">
        <v>4127</v>
      </c>
      <c r="D30" s="23">
        <v>2439</v>
      </c>
      <c r="E30" s="23">
        <v>1458</v>
      </c>
      <c r="F30" s="23">
        <v>3175</v>
      </c>
      <c r="G30" s="23">
        <v>1298</v>
      </c>
      <c r="H30" s="23">
        <v>5454</v>
      </c>
      <c r="I30" s="23">
        <v>2726</v>
      </c>
      <c r="J30" s="23">
        <v>3474</v>
      </c>
      <c r="K30" s="23">
        <v>3084</v>
      </c>
      <c r="L30" s="23">
        <v>5271</v>
      </c>
      <c r="M30" s="23">
        <v>6914</v>
      </c>
      <c r="N30" s="23">
        <f t="shared" si="4"/>
        <v>47860</v>
      </c>
    </row>
    <row r="31" spans="1:14" ht="30" customHeight="1">
      <c r="A31" s="22" t="s">
        <v>124</v>
      </c>
      <c r="B31" s="23">
        <v>5281</v>
      </c>
      <c r="C31" s="23">
        <v>4685</v>
      </c>
      <c r="D31" s="23">
        <v>3349</v>
      </c>
      <c r="E31" s="23">
        <v>5230</v>
      </c>
      <c r="F31" s="23">
        <v>4087</v>
      </c>
      <c r="G31" s="23">
        <v>895</v>
      </c>
      <c r="H31" s="23">
        <v>0</v>
      </c>
      <c r="I31" s="23"/>
      <c r="J31" s="23"/>
      <c r="K31" s="23"/>
      <c r="L31" s="23"/>
      <c r="M31" s="23"/>
      <c r="N31" s="23">
        <f t="shared" si="4"/>
        <v>23527</v>
      </c>
    </row>
    <row r="32" spans="1:14" ht="30" customHeight="1">
      <c r="A32" s="22" t="s">
        <v>126</v>
      </c>
      <c r="B32" s="23"/>
      <c r="C32" s="23"/>
      <c r="D32" s="23"/>
      <c r="E32" s="23"/>
      <c r="F32" s="23"/>
      <c r="G32" s="23"/>
      <c r="H32" s="23"/>
      <c r="I32" s="23"/>
      <c r="J32" s="23"/>
      <c r="K32" s="23"/>
      <c r="L32" s="23"/>
      <c r="M32" s="23"/>
      <c r="N32" s="23">
        <f t="shared" si="4"/>
        <v>0</v>
      </c>
    </row>
    <row r="33" spans="1:14" ht="30" customHeight="1">
      <c r="A33" s="22" t="s">
        <v>127</v>
      </c>
      <c r="B33" s="23">
        <v>10612</v>
      </c>
      <c r="C33" s="23">
        <v>5965</v>
      </c>
      <c r="D33" s="23">
        <v>6754</v>
      </c>
      <c r="E33" s="23">
        <v>6128</v>
      </c>
      <c r="F33" s="23">
        <v>2941</v>
      </c>
      <c r="G33" s="23">
        <v>1310</v>
      </c>
      <c r="H33" s="23">
        <v>1786</v>
      </c>
      <c r="I33" s="23">
        <v>2474</v>
      </c>
      <c r="J33" s="23">
        <v>3177</v>
      </c>
      <c r="K33" s="23">
        <v>2850</v>
      </c>
      <c r="L33" s="23">
        <v>16935</v>
      </c>
      <c r="M33" s="23">
        <v>30250</v>
      </c>
      <c r="N33" s="23">
        <f t="shared" si="4"/>
        <v>91182</v>
      </c>
    </row>
    <row r="34" spans="1:14" ht="30" customHeight="1">
      <c r="A34" s="22" t="s">
        <v>112</v>
      </c>
      <c r="B34" s="23">
        <f aca="true" t="shared" si="5" ref="B34:G34">SUM(B28:B33)</f>
        <v>28806</v>
      </c>
      <c r="C34" s="23">
        <f t="shared" si="5"/>
        <v>18120</v>
      </c>
      <c r="D34" s="23">
        <f t="shared" si="5"/>
        <v>16110</v>
      </c>
      <c r="E34" s="23">
        <f t="shared" si="5"/>
        <v>16779</v>
      </c>
      <c r="F34" s="23">
        <f t="shared" si="5"/>
        <v>14247</v>
      </c>
      <c r="G34" s="23">
        <f t="shared" si="5"/>
        <v>6204</v>
      </c>
      <c r="H34" s="23">
        <f>SUM(H28:H31)</f>
        <v>5779</v>
      </c>
      <c r="I34" s="23">
        <f>SUM(I28:I33)</f>
        <v>5725</v>
      </c>
      <c r="J34" s="23">
        <f>SUM(J28:J33)</f>
        <v>6990</v>
      </c>
      <c r="K34" s="23">
        <f>SUM(K28:K31)</f>
        <v>3923</v>
      </c>
      <c r="L34" s="23">
        <f>SUM(L28:L33)</f>
        <v>22648</v>
      </c>
      <c r="M34" s="23">
        <f>SUM(M28:M33)</f>
        <v>37427</v>
      </c>
      <c r="N34" s="23">
        <f>SUM(N28:N31)</f>
        <v>96212</v>
      </c>
    </row>
    <row r="35" ht="16.5">
      <c r="A35" s="36" t="s">
        <v>128</v>
      </c>
    </row>
    <row r="36" ht="16.5">
      <c r="A36" s="36" t="s">
        <v>129</v>
      </c>
    </row>
    <row r="37" ht="19.5" customHeight="1">
      <c r="A37" s="36" t="s">
        <v>130</v>
      </c>
    </row>
  </sheetData>
  <sheetProtection/>
  <mergeCells count="1">
    <mergeCell ref="A1:N1"/>
  </mergeCells>
  <printOptions/>
  <pageMargins left="0.5511811023622047" right="0.5511811023622047" top="0.1968503937007874" bottom="0.1968503937007874" header="0.11811023622047245" footer="0.11811023622047245"/>
  <pageSetup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O20"/>
  <sheetViews>
    <sheetView zoomScalePageLayoutView="0" workbookViewId="0" topLeftCell="A13">
      <selection activeCell="A22" sqref="A22:IV28"/>
    </sheetView>
  </sheetViews>
  <sheetFormatPr defaultColWidth="9.00390625" defaultRowHeight="16.5"/>
  <cols>
    <col min="1" max="1" width="22.625" style="0" customWidth="1"/>
    <col min="2" max="13" width="8.625" style="14" customWidth="1"/>
    <col min="14" max="14" width="10.625" style="14" customWidth="1"/>
  </cols>
  <sheetData>
    <row r="1" spans="1:14" ht="30.75" customHeight="1">
      <c r="A1" s="63" t="s">
        <v>150</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170</v>
      </c>
      <c r="B3" s="11">
        <v>22463</v>
      </c>
      <c r="C3" s="11">
        <v>18112</v>
      </c>
      <c r="D3" s="11">
        <v>18045</v>
      </c>
      <c r="E3" s="11">
        <v>20491</v>
      </c>
      <c r="F3" s="11">
        <v>17445</v>
      </c>
      <c r="G3" s="11">
        <v>16880</v>
      </c>
      <c r="H3" s="11">
        <v>16042</v>
      </c>
      <c r="I3" s="11">
        <v>15500</v>
      </c>
      <c r="J3" s="11">
        <v>13961</v>
      </c>
      <c r="K3" s="11">
        <v>11920</v>
      </c>
      <c r="L3" s="11">
        <v>10188</v>
      </c>
      <c r="M3" s="11">
        <v>26790</v>
      </c>
      <c r="N3" s="12">
        <f aca="true" t="shared" si="0" ref="N3:N8">SUM(B3:M3)</f>
        <v>207837</v>
      </c>
    </row>
    <row r="4" spans="1:14" s="3" customFormat="1" ht="42" customHeight="1">
      <c r="A4" s="4" t="s">
        <v>1</v>
      </c>
      <c r="B4" s="11">
        <v>28052</v>
      </c>
      <c r="C4" s="11">
        <v>28248</v>
      </c>
      <c r="D4" s="11">
        <v>16257</v>
      </c>
      <c r="E4" s="11">
        <v>19055</v>
      </c>
      <c r="F4" s="11">
        <v>13866</v>
      </c>
      <c r="G4" s="11">
        <v>12179</v>
      </c>
      <c r="H4" s="11">
        <v>13204</v>
      </c>
      <c r="I4" s="11">
        <v>11542</v>
      </c>
      <c r="J4" s="11">
        <v>9005</v>
      </c>
      <c r="K4" s="11">
        <v>11807</v>
      </c>
      <c r="L4" s="11">
        <v>14248</v>
      </c>
      <c r="M4" s="11">
        <v>20616</v>
      </c>
      <c r="N4" s="12">
        <f t="shared" si="0"/>
        <v>198079</v>
      </c>
    </row>
    <row r="5" spans="1:14" s="3" customFormat="1" ht="42" customHeight="1">
      <c r="A5" s="19" t="s">
        <v>100</v>
      </c>
      <c r="B5" s="11">
        <v>48046</v>
      </c>
      <c r="C5" s="11">
        <v>55173</v>
      </c>
      <c r="D5" s="11">
        <v>26456</v>
      </c>
      <c r="E5" s="11">
        <v>33698</v>
      </c>
      <c r="F5" s="11">
        <v>45952</v>
      </c>
      <c r="G5" s="11">
        <v>23873</v>
      </c>
      <c r="H5" s="11">
        <v>21614</v>
      </c>
      <c r="I5" s="11">
        <v>20634</v>
      </c>
      <c r="J5" s="11">
        <v>13853</v>
      </c>
      <c r="K5" s="11">
        <v>26701</v>
      </c>
      <c r="L5" s="11">
        <v>32392</v>
      </c>
      <c r="M5" s="11">
        <v>26714</v>
      </c>
      <c r="N5" s="12">
        <f t="shared" si="0"/>
        <v>375106</v>
      </c>
    </row>
    <row r="6" spans="1:14" s="3" customFormat="1" ht="42" customHeight="1">
      <c r="A6" s="7" t="s">
        <v>5</v>
      </c>
      <c r="B6" s="11">
        <v>1937</v>
      </c>
      <c r="C6" s="11">
        <v>4957</v>
      </c>
      <c r="D6" s="11">
        <v>734</v>
      </c>
      <c r="E6" s="11">
        <v>2127</v>
      </c>
      <c r="F6" s="11">
        <v>1917</v>
      </c>
      <c r="G6" s="11">
        <v>971</v>
      </c>
      <c r="H6" s="11">
        <v>1015</v>
      </c>
      <c r="I6" s="11">
        <v>1226</v>
      </c>
      <c r="J6" s="11">
        <v>371</v>
      </c>
      <c r="K6" s="11">
        <v>1415</v>
      </c>
      <c r="L6" s="11">
        <v>1112</v>
      </c>
      <c r="M6" s="11">
        <v>1077</v>
      </c>
      <c r="N6" s="12">
        <f t="shared" si="0"/>
        <v>18859</v>
      </c>
    </row>
    <row r="7" spans="1:14" s="3" customFormat="1" ht="42" customHeight="1">
      <c r="A7" s="7" t="s">
        <v>6</v>
      </c>
      <c r="B7" s="11">
        <v>18987</v>
      </c>
      <c r="C7" s="11">
        <v>30912</v>
      </c>
      <c r="D7" s="11">
        <v>23250</v>
      </c>
      <c r="E7" s="11">
        <v>24308</v>
      </c>
      <c r="F7" s="11">
        <v>20516</v>
      </c>
      <c r="G7" s="11">
        <v>9775</v>
      </c>
      <c r="H7" s="11">
        <v>11256</v>
      </c>
      <c r="I7" s="11">
        <v>10021</v>
      </c>
      <c r="J7" s="11">
        <v>9726</v>
      </c>
      <c r="K7" s="11">
        <v>16781</v>
      </c>
      <c r="L7" s="11">
        <v>19041</v>
      </c>
      <c r="M7" s="11">
        <v>21014</v>
      </c>
      <c r="N7" s="12">
        <f t="shared" si="0"/>
        <v>215587</v>
      </c>
    </row>
    <row r="8" spans="1:14" s="3" customFormat="1" ht="42" customHeight="1">
      <c r="A8" s="19" t="s">
        <v>110</v>
      </c>
      <c r="B8" s="11">
        <v>19523</v>
      </c>
      <c r="C8" s="11">
        <v>23853</v>
      </c>
      <c r="D8" s="11">
        <v>19759</v>
      </c>
      <c r="E8" s="11">
        <v>24726</v>
      </c>
      <c r="F8" s="11">
        <v>27432</v>
      </c>
      <c r="G8" s="11">
        <v>18020</v>
      </c>
      <c r="H8" s="11">
        <v>17445</v>
      </c>
      <c r="I8" s="11">
        <v>15109</v>
      </c>
      <c r="J8" s="11">
        <v>8534</v>
      </c>
      <c r="K8" s="11">
        <v>20244</v>
      </c>
      <c r="L8" s="11">
        <v>17484</v>
      </c>
      <c r="M8" s="11">
        <v>19249</v>
      </c>
      <c r="N8" s="12">
        <f t="shared" si="0"/>
        <v>231378</v>
      </c>
    </row>
    <row r="9" spans="1:14" ht="39.75" customHeight="1">
      <c r="A9" s="8" t="s">
        <v>29</v>
      </c>
      <c r="B9" s="13">
        <f>SUM(B3:B8)</f>
        <v>139008</v>
      </c>
      <c r="C9" s="13">
        <f aca="true" t="shared" si="1" ref="C9:L9">SUM(C3:C8)</f>
        <v>161255</v>
      </c>
      <c r="D9" s="13">
        <f t="shared" si="1"/>
        <v>104501</v>
      </c>
      <c r="E9" s="13">
        <f t="shared" si="1"/>
        <v>124405</v>
      </c>
      <c r="F9" s="13">
        <f t="shared" si="1"/>
        <v>127128</v>
      </c>
      <c r="G9" s="13">
        <f t="shared" si="1"/>
        <v>81698</v>
      </c>
      <c r="H9" s="13">
        <f t="shared" si="1"/>
        <v>80576</v>
      </c>
      <c r="I9" s="13">
        <f t="shared" si="1"/>
        <v>74032</v>
      </c>
      <c r="J9" s="13">
        <f t="shared" si="1"/>
        <v>55450</v>
      </c>
      <c r="K9" s="13">
        <f t="shared" si="1"/>
        <v>88868</v>
      </c>
      <c r="L9" s="13">
        <f t="shared" si="1"/>
        <v>94465</v>
      </c>
      <c r="M9" s="13">
        <f>SUM(M3:M8)</f>
        <v>115460</v>
      </c>
      <c r="N9" s="13">
        <f>SUM(N3:N8)</f>
        <v>1246846</v>
      </c>
    </row>
    <row r="10" spans="1:14" ht="16.5">
      <c r="A10" s="32" t="s">
        <v>74</v>
      </c>
      <c r="B10" s="29"/>
      <c r="C10" s="29"/>
      <c r="D10" s="29"/>
      <c r="E10" s="29"/>
      <c r="F10" s="29"/>
      <c r="G10" s="29"/>
      <c r="H10" s="29"/>
      <c r="I10" s="29"/>
      <c r="J10" s="29"/>
      <c r="K10" s="29"/>
      <c r="L10" s="29"/>
      <c r="M10" s="29"/>
      <c r="N10" s="25"/>
    </row>
    <row r="11" spans="1:14" ht="16.5">
      <c r="A11" s="33" t="s">
        <v>103</v>
      </c>
      <c r="B11" s="28"/>
      <c r="C11" s="28"/>
      <c r="D11" s="28"/>
      <c r="E11" s="28"/>
      <c r="F11" s="28"/>
      <c r="G11" s="28"/>
      <c r="H11" s="28"/>
      <c r="I11" s="28"/>
      <c r="J11" s="28"/>
      <c r="K11" s="28"/>
      <c r="L11" s="28"/>
      <c r="M11" s="28"/>
      <c r="N11" s="31"/>
    </row>
    <row r="12" spans="1:14" ht="16.5">
      <c r="A12" s="34" t="s">
        <v>105</v>
      </c>
      <c r="B12" s="30"/>
      <c r="C12" s="30"/>
      <c r="D12" s="30"/>
      <c r="E12" s="30"/>
      <c r="F12" s="30"/>
      <c r="G12" s="30"/>
      <c r="H12" s="30"/>
      <c r="I12" s="30"/>
      <c r="J12" s="30"/>
      <c r="K12" s="30"/>
      <c r="L12" s="30"/>
      <c r="M12" s="30"/>
      <c r="N12" s="26"/>
    </row>
    <row r="13" spans="1:14" ht="28.5" customHeight="1">
      <c r="A13" s="6" t="s">
        <v>2</v>
      </c>
      <c r="B13" s="9" t="s">
        <v>8</v>
      </c>
      <c r="C13" s="9" t="s">
        <v>9</v>
      </c>
      <c r="D13" s="9" t="s">
        <v>10</v>
      </c>
      <c r="E13" s="9" t="s">
        <v>11</v>
      </c>
      <c r="F13" s="9" t="s">
        <v>12</v>
      </c>
      <c r="G13" s="9" t="s">
        <v>13</v>
      </c>
      <c r="H13" s="9" t="s">
        <v>14</v>
      </c>
      <c r="I13" s="9" t="s">
        <v>15</v>
      </c>
      <c r="J13" s="9" t="s">
        <v>16</v>
      </c>
      <c r="K13" s="9" t="s">
        <v>17</v>
      </c>
      <c r="L13" s="9" t="s">
        <v>18</v>
      </c>
      <c r="M13" s="9" t="s">
        <v>19</v>
      </c>
      <c r="N13" s="10" t="s">
        <v>20</v>
      </c>
    </row>
    <row r="14" spans="1:14" ht="30" customHeight="1">
      <c r="A14" s="22" t="s">
        <v>111</v>
      </c>
      <c r="B14" s="23">
        <v>130383</v>
      </c>
      <c r="C14" s="23">
        <v>110078</v>
      </c>
      <c r="D14" s="23">
        <v>0</v>
      </c>
      <c r="E14" s="23">
        <v>57867</v>
      </c>
      <c r="F14" s="23">
        <v>111141</v>
      </c>
      <c r="G14" s="23">
        <v>70335</v>
      </c>
      <c r="H14" s="23">
        <v>76296</v>
      </c>
      <c r="I14" s="23">
        <v>62270</v>
      </c>
      <c r="J14" s="23">
        <v>36365</v>
      </c>
      <c r="K14" s="23">
        <v>81582</v>
      </c>
      <c r="L14" s="23">
        <v>93397</v>
      </c>
      <c r="M14" s="23">
        <v>84007</v>
      </c>
      <c r="N14" s="23">
        <f aca="true" t="shared" si="2" ref="N14:N19">SUM(B14:M14)</f>
        <v>913721</v>
      </c>
    </row>
    <row r="15" spans="1:14" ht="30" customHeight="1">
      <c r="A15" s="24" t="s">
        <v>118</v>
      </c>
      <c r="B15" s="23">
        <v>7771</v>
      </c>
      <c r="C15" s="23">
        <v>6907</v>
      </c>
      <c r="D15" s="23">
        <v>4241</v>
      </c>
      <c r="E15" s="23">
        <v>6273</v>
      </c>
      <c r="F15" s="23">
        <v>4901</v>
      </c>
      <c r="G15" s="23">
        <v>4684</v>
      </c>
      <c r="H15" s="23">
        <v>6828</v>
      </c>
      <c r="I15" s="23">
        <v>5573</v>
      </c>
      <c r="J15" s="23">
        <v>4252</v>
      </c>
      <c r="K15" s="23">
        <v>6046</v>
      </c>
      <c r="L15" s="23">
        <v>7766</v>
      </c>
      <c r="M15" s="23">
        <v>6005</v>
      </c>
      <c r="N15" s="23">
        <f t="shared" si="2"/>
        <v>71247</v>
      </c>
    </row>
    <row r="16" spans="1:14" ht="30" customHeight="1">
      <c r="A16" s="22" t="s">
        <v>115</v>
      </c>
      <c r="B16" s="23"/>
      <c r="C16" s="23" t="s">
        <v>113</v>
      </c>
      <c r="D16" s="23"/>
      <c r="E16" s="23"/>
      <c r="F16" s="23"/>
      <c r="G16" s="23">
        <v>2391</v>
      </c>
      <c r="H16" s="23">
        <v>3359</v>
      </c>
      <c r="I16" s="23">
        <v>1403</v>
      </c>
      <c r="J16" s="23">
        <v>977</v>
      </c>
      <c r="K16" s="23">
        <v>0</v>
      </c>
      <c r="L16" s="23">
        <v>0</v>
      </c>
      <c r="M16" s="23">
        <v>0</v>
      </c>
      <c r="N16" s="23">
        <f t="shared" si="2"/>
        <v>8130</v>
      </c>
    </row>
    <row r="17" spans="1:14" ht="30" customHeight="1">
      <c r="A17" s="22" t="s">
        <v>114</v>
      </c>
      <c r="B17" s="23"/>
      <c r="C17" s="23"/>
      <c r="D17" s="23"/>
      <c r="E17" s="23"/>
      <c r="F17" s="23"/>
      <c r="G17" s="23">
        <v>93</v>
      </c>
      <c r="H17" s="23">
        <v>221</v>
      </c>
      <c r="I17" s="23">
        <v>351</v>
      </c>
      <c r="J17" s="23">
        <v>155</v>
      </c>
      <c r="K17" s="23">
        <v>421</v>
      </c>
      <c r="L17" s="23">
        <v>646</v>
      </c>
      <c r="M17" s="23">
        <v>376</v>
      </c>
      <c r="N17" s="23">
        <f t="shared" si="2"/>
        <v>2263</v>
      </c>
    </row>
    <row r="18" spans="1:14" ht="30" customHeight="1">
      <c r="A18" s="22" t="s">
        <v>116</v>
      </c>
      <c r="B18" s="23"/>
      <c r="C18" s="23"/>
      <c r="D18" s="23"/>
      <c r="E18" s="23"/>
      <c r="F18" s="23"/>
      <c r="G18" s="23"/>
      <c r="H18" s="23"/>
      <c r="I18" s="23">
        <v>159305</v>
      </c>
      <c r="J18" s="23">
        <v>138808</v>
      </c>
      <c r="K18" s="23">
        <v>135631</v>
      </c>
      <c r="L18" s="23">
        <v>204391</v>
      </c>
      <c r="M18" s="23">
        <v>146560</v>
      </c>
      <c r="N18" s="23">
        <f t="shared" si="2"/>
        <v>784695</v>
      </c>
    </row>
    <row r="19" spans="1:15" ht="30" customHeight="1">
      <c r="A19" s="22" t="s">
        <v>117</v>
      </c>
      <c r="B19" s="23">
        <v>1068</v>
      </c>
      <c r="C19" s="23">
        <v>531</v>
      </c>
      <c r="D19" s="23">
        <v>903</v>
      </c>
      <c r="E19" s="23">
        <v>905</v>
      </c>
      <c r="F19" s="23">
        <v>815</v>
      </c>
      <c r="G19" s="23">
        <v>915</v>
      </c>
      <c r="H19" s="23">
        <v>942</v>
      </c>
      <c r="I19" s="23">
        <v>1066</v>
      </c>
      <c r="J19" s="23">
        <v>1084</v>
      </c>
      <c r="K19" s="23">
        <v>709</v>
      </c>
      <c r="L19" s="23">
        <v>836</v>
      </c>
      <c r="M19" s="23">
        <v>924</v>
      </c>
      <c r="N19" s="23">
        <f t="shared" si="2"/>
        <v>10698</v>
      </c>
      <c r="O19" t="s">
        <v>119</v>
      </c>
    </row>
    <row r="20" spans="1:14" ht="30" customHeight="1">
      <c r="A20" s="22" t="s">
        <v>112</v>
      </c>
      <c r="B20" s="23">
        <f aca="true" t="shared" si="3" ref="B20:H20">SUM(B14:B17)</f>
        <v>138154</v>
      </c>
      <c r="C20" s="23">
        <f t="shared" si="3"/>
        <v>116985</v>
      </c>
      <c r="D20" s="23">
        <f t="shared" si="3"/>
        <v>4241</v>
      </c>
      <c r="E20" s="23">
        <f t="shared" si="3"/>
        <v>64140</v>
      </c>
      <c r="F20" s="23">
        <f t="shared" si="3"/>
        <v>116042</v>
      </c>
      <c r="G20" s="23">
        <f t="shared" si="3"/>
        <v>77503</v>
      </c>
      <c r="H20" s="23">
        <f t="shared" si="3"/>
        <v>86704</v>
      </c>
      <c r="I20" s="23">
        <f>SUM(I14:I19)</f>
        <v>229968</v>
      </c>
      <c r="J20" s="23">
        <f>SUM(J14:J19)</f>
        <v>181641</v>
      </c>
      <c r="K20" s="23">
        <f>SUM(K14:K17)</f>
        <v>88049</v>
      </c>
      <c r="L20" s="23">
        <f>SUM(L14:L19)</f>
        <v>307036</v>
      </c>
      <c r="M20" s="23">
        <f>SUM(M14:M19)</f>
        <v>237872</v>
      </c>
      <c r="N20" s="23">
        <f>SUM(N14:N17)</f>
        <v>995361</v>
      </c>
    </row>
  </sheetData>
  <sheetProtection/>
  <mergeCells count="1">
    <mergeCell ref="A1:N1"/>
  </mergeCells>
  <printOptions/>
  <pageMargins left="0.5511811023622047" right="0.5511811023622047" top="0.1968503937007874" bottom="0.1968503937007874" header="0.11811023622047245" footer="0.11811023622047245"/>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N12"/>
  <sheetViews>
    <sheetView zoomScalePageLayoutView="0" workbookViewId="0" topLeftCell="A1">
      <selection activeCell="K16" sqref="K16"/>
    </sheetView>
  </sheetViews>
  <sheetFormatPr defaultColWidth="9.00390625" defaultRowHeight="16.5"/>
  <cols>
    <col min="1" max="1" width="15.75390625" style="0" customWidth="1"/>
    <col min="2" max="13" width="8.625" style="14" customWidth="1"/>
    <col min="14" max="14" width="10.625" style="14" customWidth="1"/>
  </cols>
  <sheetData>
    <row r="1" spans="1:14" ht="30.75" customHeight="1">
      <c r="A1" s="63" t="s">
        <v>151</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170</v>
      </c>
      <c r="B3" s="11">
        <v>17359</v>
      </c>
      <c r="C3" s="11">
        <v>29648</v>
      </c>
      <c r="D3" s="11">
        <v>8974</v>
      </c>
      <c r="E3" s="11">
        <v>11889</v>
      </c>
      <c r="F3" s="11">
        <v>10745</v>
      </c>
      <c r="G3" s="11">
        <v>12436</v>
      </c>
      <c r="H3" s="11">
        <v>14806</v>
      </c>
      <c r="I3" s="11">
        <v>18339</v>
      </c>
      <c r="J3" s="11">
        <v>16486</v>
      </c>
      <c r="K3" s="11">
        <v>16896</v>
      </c>
      <c r="L3" s="11">
        <v>22432</v>
      </c>
      <c r="M3" s="11">
        <v>23030</v>
      </c>
      <c r="N3" s="12">
        <f aca="true" t="shared" si="0" ref="N3:N8">SUM(B3:M3)</f>
        <v>203040</v>
      </c>
    </row>
    <row r="4" spans="1:14" s="3" customFormat="1" ht="42" customHeight="1">
      <c r="A4" s="4" t="s">
        <v>1</v>
      </c>
      <c r="B4" s="11">
        <v>36313</v>
      </c>
      <c r="C4" s="11">
        <v>21541</v>
      </c>
      <c r="D4" s="11">
        <v>16264</v>
      </c>
      <c r="E4" s="11">
        <v>17004</v>
      </c>
      <c r="F4" s="11">
        <v>15757</v>
      </c>
      <c r="G4" s="11">
        <v>11887</v>
      </c>
      <c r="H4" s="11">
        <v>11030</v>
      </c>
      <c r="I4" s="11">
        <v>7495</v>
      </c>
      <c r="J4" s="11">
        <v>11074</v>
      </c>
      <c r="K4" s="11">
        <v>17491</v>
      </c>
      <c r="L4" s="11">
        <v>18813</v>
      </c>
      <c r="M4" s="11">
        <v>23189</v>
      </c>
      <c r="N4" s="12">
        <f t="shared" si="0"/>
        <v>207858</v>
      </c>
    </row>
    <row r="5" spans="1:14" s="3" customFormat="1" ht="42" customHeight="1">
      <c r="A5" s="19" t="s">
        <v>100</v>
      </c>
      <c r="B5" s="11">
        <v>30876</v>
      </c>
      <c r="C5" s="11">
        <v>54495</v>
      </c>
      <c r="D5" s="11">
        <v>29484</v>
      </c>
      <c r="E5" s="11">
        <v>24518</v>
      </c>
      <c r="F5" s="11">
        <v>18626</v>
      </c>
      <c r="G5" s="11">
        <v>13941</v>
      </c>
      <c r="H5" s="11">
        <v>14951</v>
      </c>
      <c r="I5" s="11">
        <v>21656</v>
      </c>
      <c r="J5" s="11">
        <v>13722</v>
      </c>
      <c r="K5" s="11">
        <v>32184</v>
      </c>
      <c r="L5" s="11">
        <v>31764</v>
      </c>
      <c r="M5" s="11">
        <v>67813</v>
      </c>
      <c r="N5" s="12">
        <f t="shared" si="0"/>
        <v>354030</v>
      </c>
    </row>
    <row r="6" spans="1:14" s="3" customFormat="1" ht="42" customHeight="1">
      <c r="A6" s="7" t="s">
        <v>5</v>
      </c>
      <c r="B6" s="11">
        <v>2752</v>
      </c>
      <c r="C6" s="11">
        <v>4610</v>
      </c>
      <c r="D6" s="11">
        <v>2017</v>
      </c>
      <c r="E6" s="11">
        <v>2423</v>
      </c>
      <c r="F6" s="11">
        <v>1511</v>
      </c>
      <c r="G6" s="11">
        <v>1842</v>
      </c>
      <c r="H6" s="11">
        <v>1453</v>
      </c>
      <c r="I6" s="11">
        <v>2644</v>
      </c>
      <c r="J6" s="11">
        <v>713</v>
      </c>
      <c r="K6" s="11">
        <v>1643</v>
      </c>
      <c r="L6" s="11">
        <v>1130</v>
      </c>
      <c r="M6" s="11">
        <v>1060</v>
      </c>
      <c r="N6" s="12">
        <f t="shared" si="0"/>
        <v>23798</v>
      </c>
    </row>
    <row r="7" spans="1:14" s="3" customFormat="1" ht="42" customHeight="1">
      <c r="A7" s="7" t="s">
        <v>6</v>
      </c>
      <c r="B7" s="11">
        <v>19602</v>
      </c>
      <c r="C7" s="11">
        <v>27568</v>
      </c>
      <c r="D7" s="11">
        <v>15162</v>
      </c>
      <c r="E7" s="11">
        <v>14455</v>
      </c>
      <c r="F7" s="11">
        <v>11195</v>
      </c>
      <c r="G7" s="11">
        <v>13711</v>
      </c>
      <c r="H7" s="11">
        <v>9105</v>
      </c>
      <c r="I7" s="11">
        <v>7356</v>
      </c>
      <c r="J7" s="11">
        <v>9920</v>
      </c>
      <c r="K7" s="11">
        <v>16865</v>
      </c>
      <c r="L7" s="11">
        <v>22694</v>
      </c>
      <c r="M7" s="11">
        <v>21319</v>
      </c>
      <c r="N7" s="12">
        <f t="shared" si="0"/>
        <v>188952</v>
      </c>
    </row>
    <row r="8" spans="1:14" s="3" customFormat="1" ht="42" customHeight="1">
      <c r="A8" s="19" t="s">
        <v>110</v>
      </c>
      <c r="B8" s="11">
        <v>8706</v>
      </c>
      <c r="C8" s="11">
        <v>12296</v>
      </c>
      <c r="D8" s="11">
        <v>6239</v>
      </c>
      <c r="E8" s="11">
        <v>7510</v>
      </c>
      <c r="F8" s="11">
        <v>9610</v>
      </c>
      <c r="G8" s="11">
        <v>14696</v>
      </c>
      <c r="H8" s="11">
        <v>10804</v>
      </c>
      <c r="I8" s="11">
        <v>10824</v>
      </c>
      <c r="J8" s="11">
        <v>15934</v>
      </c>
      <c r="K8" s="11">
        <v>21608</v>
      </c>
      <c r="L8" s="11">
        <v>19527</v>
      </c>
      <c r="M8" s="11">
        <v>21480</v>
      </c>
      <c r="N8" s="12">
        <f t="shared" si="0"/>
        <v>159234</v>
      </c>
    </row>
    <row r="9" spans="1:14" ht="39.75" customHeight="1">
      <c r="A9" s="8" t="s">
        <v>29</v>
      </c>
      <c r="B9" s="13">
        <f>SUM(B3:B8)</f>
        <v>115608</v>
      </c>
      <c r="C9" s="13">
        <f aca="true" t="shared" si="1" ref="C9:L9">SUM(C3:C8)</f>
        <v>150158</v>
      </c>
      <c r="D9" s="13">
        <f t="shared" si="1"/>
        <v>78140</v>
      </c>
      <c r="E9" s="13">
        <f t="shared" si="1"/>
        <v>77799</v>
      </c>
      <c r="F9" s="13">
        <f t="shared" si="1"/>
        <v>67444</v>
      </c>
      <c r="G9" s="13">
        <f t="shared" si="1"/>
        <v>68513</v>
      </c>
      <c r="H9" s="13">
        <f t="shared" si="1"/>
        <v>62149</v>
      </c>
      <c r="I9" s="13">
        <f t="shared" si="1"/>
        <v>68314</v>
      </c>
      <c r="J9" s="13">
        <f t="shared" si="1"/>
        <v>67849</v>
      </c>
      <c r="K9" s="13">
        <f t="shared" si="1"/>
        <v>106687</v>
      </c>
      <c r="L9" s="13">
        <f t="shared" si="1"/>
        <v>116360</v>
      </c>
      <c r="M9" s="13">
        <f>SUM(M3:M8)</f>
        <v>157891</v>
      </c>
      <c r="N9" s="13">
        <f>SUM(N3:N8)</f>
        <v>1136912</v>
      </c>
    </row>
    <row r="10" ht="16.5">
      <c r="A10" s="21" t="s">
        <v>74</v>
      </c>
    </row>
    <row r="11" ht="16.5">
      <c r="A11" s="20" t="s">
        <v>103</v>
      </c>
    </row>
    <row r="12" ht="16.5">
      <c r="A12" s="20" t="s">
        <v>169</v>
      </c>
    </row>
  </sheetData>
  <sheetProtection/>
  <mergeCells count="1">
    <mergeCell ref="A1:N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2"/>
  <sheetViews>
    <sheetView zoomScalePageLayoutView="0" workbookViewId="0" topLeftCell="A1">
      <selection activeCell="A3" sqref="A3"/>
    </sheetView>
  </sheetViews>
  <sheetFormatPr defaultColWidth="9.00390625" defaultRowHeight="16.5"/>
  <cols>
    <col min="1" max="1" width="15.75390625" style="0" customWidth="1"/>
    <col min="2" max="13" width="8.625" style="14" customWidth="1"/>
    <col min="14" max="14" width="10.625" style="14" customWidth="1"/>
  </cols>
  <sheetData>
    <row r="1" spans="1:14" ht="30.75" customHeight="1">
      <c r="A1" s="63" t="s">
        <v>152</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168</v>
      </c>
      <c r="B3" s="11">
        <v>10609</v>
      </c>
      <c r="C3" s="11">
        <v>14379</v>
      </c>
      <c r="D3" s="11">
        <v>9106</v>
      </c>
      <c r="E3" s="11">
        <v>6168</v>
      </c>
      <c r="F3" s="11">
        <v>3776</v>
      </c>
      <c r="G3" s="11">
        <v>3567</v>
      </c>
      <c r="H3" s="11">
        <v>5934</v>
      </c>
      <c r="I3" s="11">
        <v>4133</v>
      </c>
      <c r="J3" s="11">
        <v>4354</v>
      </c>
      <c r="K3" s="11">
        <v>9883</v>
      </c>
      <c r="L3" s="11">
        <v>11115</v>
      </c>
      <c r="M3" s="11">
        <v>10068</v>
      </c>
      <c r="N3" s="12">
        <f aca="true" t="shared" si="0" ref="N3:N8">SUM(B3:M3)</f>
        <v>93092</v>
      </c>
    </row>
    <row r="4" spans="1:14" s="3" customFormat="1" ht="42" customHeight="1">
      <c r="A4" s="4" t="s">
        <v>1</v>
      </c>
      <c r="B4" s="11">
        <v>8688</v>
      </c>
      <c r="C4" s="11">
        <v>17315</v>
      </c>
      <c r="D4" s="11">
        <v>14885</v>
      </c>
      <c r="E4" s="11">
        <v>12996</v>
      </c>
      <c r="F4" s="11">
        <v>11151</v>
      </c>
      <c r="G4" s="11">
        <v>7279</v>
      </c>
      <c r="H4" s="11">
        <v>8953</v>
      </c>
      <c r="I4" s="11">
        <v>8889</v>
      </c>
      <c r="J4" s="11">
        <v>8878</v>
      </c>
      <c r="K4" s="11">
        <v>18903</v>
      </c>
      <c r="L4" s="11">
        <v>16952</v>
      </c>
      <c r="M4" s="11">
        <v>20415</v>
      </c>
      <c r="N4" s="12">
        <f t="shared" si="0"/>
        <v>155304</v>
      </c>
    </row>
    <row r="5" spans="1:14" s="3" customFormat="1" ht="42" customHeight="1">
      <c r="A5" s="19" t="s">
        <v>100</v>
      </c>
      <c r="B5" s="11">
        <v>22629</v>
      </c>
      <c r="C5" s="11">
        <v>54632</v>
      </c>
      <c r="D5" s="11">
        <v>27245</v>
      </c>
      <c r="E5" s="11">
        <v>29478</v>
      </c>
      <c r="F5" s="11">
        <v>26251</v>
      </c>
      <c r="G5" s="11">
        <v>23345</v>
      </c>
      <c r="H5" s="11">
        <v>22212</v>
      </c>
      <c r="I5" s="11">
        <v>18685</v>
      </c>
      <c r="J5" s="11">
        <v>17942</v>
      </c>
      <c r="K5" s="11">
        <v>34347</v>
      </c>
      <c r="L5" s="11">
        <v>25371</v>
      </c>
      <c r="M5" s="11">
        <v>21870</v>
      </c>
      <c r="N5" s="12">
        <f t="shared" si="0"/>
        <v>324007</v>
      </c>
    </row>
    <row r="6" spans="1:14" s="3" customFormat="1" ht="42" customHeight="1">
      <c r="A6" s="7" t="s">
        <v>5</v>
      </c>
      <c r="B6" s="11">
        <v>1204</v>
      </c>
      <c r="C6" s="11">
        <v>2089</v>
      </c>
      <c r="D6" s="11">
        <v>2299</v>
      </c>
      <c r="E6" s="11">
        <v>2127</v>
      </c>
      <c r="F6" s="11">
        <v>972</v>
      </c>
      <c r="G6" s="11">
        <v>1701</v>
      </c>
      <c r="H6" s="11">
        <v>1082</v>
      </c>
      <c r="I6" s="11">
        <v>1080</v>
      </c>
      <c r="J6" s="11">
        <v>1221</v>
      </c>
      <c r="K6" s="11">
        <v>2376</v>
      </c>
      <c r="L6" s="11">
        <v>2315</v>
      </c>
      <c r="M6" s="11">
        <v>1368</v>
      </c>
      <c r="N6" s="12">
        <f t="shared" si="0"/>
        <v>19834</v>
      </c>
    </row>
    <row r="7" spans="1:14" s="3" customFormat="1" ht="42" customHeight="1">
      <c r="A7" s="7" t="s">
        <v>6</v>
      </c>
      <c r="B7" s="11">
        <v>17530</v>
      </c>
      <c r="C7" s="11">
        <v>23790</v>
      </c>
      <c r="D7" s="11">
        <v>13535</v>
      </c>
      <c r="E7" s="11">
        <v>8051</v>
      </c>
      <c r="F7" s="11">
        <v>6265</v>
      </c>
      <c r="G7" s="11">
        <v>8463</v>
      </c>
      <c r="H7" s="11">
        <v>8487</v>
      </c>
      <c r="I7" s="11">
        <v>6363</v>
      </c>
      <c r="J7" s="11">
        <v>7270</v>
      </c>
      <c r="K7" s="11">
        <v>12835</v>
      </c>
      <c r="L7" s="11">
        <v>11375</v>
      </c>
      <c r="M7" s="11">
        <v>11885</v>
      </c>
      <c r="N7" s="12">
        <f t="shared" si="0"/>
        <v>135849</v>
      </c>
    </row>
    <row r="8" spans="1:14" s="3" customFormat="1" ht="42" customHeight="1">
      <c r="A8" s="19" t="s">
        <v>99</v>
      </c>
      <c r="B8" s="11">
        <v>8834</v>
      </c>
      <c r="C8" s="11">
        <v>20300</v>
      </c>
      <c r="D8" s="11">
        <v>15821</v>
      </c>
      <c r="E8" s="11">
        <v>13872</v>
      </c>
      <c r="F8" s="11">
        <v>12123</v>
      </c>
      <c r="G8" s="11">
        <v>13741</v>
      </c>
      <c r="H8" s="11">
        <v>14565</v>
      </c>
      <c r="I8" s="11">
        <v>11919</v>
      </c>
      <c r="J8" s="11">
        <v>12183</v>
      </c>
      <c r="K8" s="11">
        <v>10006</v>
      </c>
      <c r="L8" s="11">
        <v>6771</v>
      </c>
      <c r="M8" s="11">
        <v>4907</v>
      </c>
      <c r="N8" s="12">
        <f t="shared" si="0"/>
        <v>145042</v>
      </c>
    </row>
    <row r="9" spans="1:14" ht="39.75" customHeight="1">
      <c r="A9" s="8" t="s">
        <v>29</v>
      </c>
      <c r="B9" s="13">
        <f>SUM(B3:B8)</f>
        <v>69494</v>
      </c>
      <c r="C9" s="13">
        <f aca="true" t="shared" si="1" ref="C9:L9">SUM(C3:C8)</f>
        <v>132505</v>
      </c>
      <c r="D9" s="13">
        <f t="shared" si="1"/>
        <v>82891</v>
      </c>
      <c r="E9" s="13">
        <f t="shared" si="1"/>
        <v>72692</v>
      </c>
      <c r="F9" s="13">
        <f t="shared" si="1"/>
        <v>60538</v>
      </c>
      <c r="G9" s="13">
        <f t="shared" si="1"/>
        <v>58096</v>
      </c>
      <c r="H9" s="13">
        <f t="shared" si="1"/>
        <v>61233</v>
      </c>
      <c r="I9" s="13">
        <f t="shared" si="1"/>
        <v>51069</v>
      </c>
      <c r="J9" s="13">
        <f t="shared" si="1"/>
        <v>51848</v>
      </c>
      <c r="K9" s="13">
        <f t="shared" si="1"/>
        <v>88350</v>
      </c>
      <c r="L9" s="13">
        <f t="shared" si="1"/>
        <v>73899</v>
      </c>
      <c r="M9" s="13">
        <f>SUM(M3:M8)</f>
        <v>70513</v>
      </c>
      <c r="N9" s="13">
        <f>SUM(N3:N8)</f>
        <v>873128</v>
      </c>
    </row>
    <row r="10" ht="16.5">
      <c r="A10" s="21" t="s">
        <v>102</v>
      </c>
    </row>
    <row r="11" ht="16.5">
      <c r="A11" s="20" t="s">
        <v>103</v>
      </c>
    </row>
    <row r="12" ht="16.5">
      <c r="A12" s="20" t="s">
        <v>104</v>
      </c>
    </row>
  </sheetData>
  <sheetProtection/>
  <mergeCells count="1">
    <mergeCell ref="A1:N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11"/>
  <sheetViews>
    <sheetView zoomScalePageLayoutView="0" workbookViewId="0" topLeftCell="A1">
      <selection activeCell="I5" sqref="I5"/>
    </sheetView>
  </sheetViews>
  <sheetFormatPr defaultColWidth="9.00390625" defaultRowHeight="16.5"/>
  <cols>
    <col min="1" max="1" width="15.75390625" style="0" customWidth="1"/>
    <col min="2" max="13" width="8.625" style="14" customWidth="1"/>
    <col min="14" max="14" width="10.625" style="14" customWidth="1"/>
  </cols>
  <sheetData>
    <row r="1" spans="1:14" ht="30.75" customHeight="1">
      <c r="A1" s="63" t="s">
        <v>153</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0</v>
      </c>
      <c r="B3" s="11">
        <v>6733</v>
      </c>
      <c r="C3" s="11">
        <v>33254</v>
      </c>
      <c r="D3" s="11">
        <v>4130</v>
      </c>
      <c r="E3" s="11">
        <v>2146</v>
      </c>
      <c r="F3" s="11">
        <v>2400</v>
      </c>
      <c r="G3" s="11">
        <v>2946</v>
      </c>
      <c r="H3" s="11">
        <v>1983</v>
      </c>
      <c r="I3" s="11">
        <v>2240</v>
      </c>
      <c r="J3" s="11">
        <v>2787</v>
      </c>
      <c r="K3" s="11">
        <v>2998</v>
      </c>
      <c r="L3" s="11">
        <v>10015</v>
      </c>
      <c r="M3" s="11">
        <v>15667</v>
      </c>
      <c r="N3" s="12">
        <f aca="true" t="shared" si="0" ref="N3:N8">SUM(B3:M3)</f>
        <v>87299</v>
      </c>
    </row>
    <row r="4" spans="1:14" s="3" customFormat="1" ht="42" customHeight="1">
      <c r="A4" s="4" t="s">
        <v>1</v>
      </c>
      <c r="B4" s="11">
        <v>7701</v>
      </c>
      <c r="C4" s="11">
        <v>12326</v>
      </c>
      <c r="D4" s="11">
        <v>7488</v>
      </c>
      <c r="E4" s="11">
        <v>4499</v>
      </c>
      <c r="F4" s="11">
        <v>3111</v>
      </c>
      <c r="G4" s="11">
        <v>3576</v>
      </c>
      <c r="H4" s="11">
        <v>2601</v>
      </c>
      <c r="I4" s="11">
        <v>3126</v>
      </c>
      <c r="J4" s="11">
        <v>1890</v>
      </c>
      <c r="K4" s="11">
        <v>3666</v>
      </c>
      <c r="L4" s="11">
        <v>7476</v>
      </c>
      <c r="M4" s="11">
        <v>6843</v>
      </c>
      <c r="N4" s="12">
        <f t="shared" si="0"/>
        <v>64303</v>
      </c>
    </row>
    <row r="5" spans="1:14" s="3" customFormat="1" ht="42" customHeight="1">
      <c r="A5" s="19" t="s">
        <v>100</v>
      </c>
      <c r="B5" s="11">
        <v>16646</v>
      </c>
      <c r="C5" s="11">
        <v>85228</v>
      </c>
      <c r="D5" s="11">
        <v>23973</v>
      </c>
      <c r="E5" s="11">
        <v>21881</v>
      </c>
      <c r="F5" s="11">
        <v>19588</v>
      </c>
      <c r="G5" s="11">
        <v>16854</v>
      </c>
      <c r="H5" s="11">
        <v>20221</v>
      </c>
      <c r="I5" s="11">
        <v>18123</v>
      </c>
      <c r="J5" s="11">
        <v>14781</v>
      </c>
      <c r="K5" s="11">
        <v>20952</v>
      </c>
      <c r="L5" s="11">
        <v>24391</v>
      </c>
      <c r="M5" s="11">
        <v>26629</v>
      </c>
      <c r="N5" s="12">
        <f t="shared" si="0"/>
        <v>309267</v>
      </c>
    </row>
    <row r="6" spans="1:14" s="3" customFormat="1" ht="42" customHeight="1">
      <c r="A6" s="7" t="s">
        <v>5</v>
      </c>
      <c r="B6" s="11">
        <v>1761</v>
      </c>
      <c r="C6" s="11">
        <v>8020</v>
      </c>
      <c r="D6" s="11">
        <v>1610</v>
      </c>
      <c r="E6" s="11">
        <v>2188</v>
      </c>
      <c r="F6" s="11">
        <v>1344</v>
      </c>
      <c r="G6" s="11">
        <v>1937</v>
      </c>
      <c r="H6" s="11">
        <v>1600</v>
      </c>
      <c r="I6" s="11">
        <v>1518</v>
      </c>
      <c r="J6" s="11">
        <v>2065</v>
      </c>
      <c r="K6" s="11">
        <v>2281</v>
      </c>
      <c r="L6" s="11">
        <v>2337</v>
      </c>
      <c r="M6" s="11">
        <v>2174</v>
      </c>
      <c r="N6" s="12">
        <f t="shared" si="0"/>
        <v>28835</v>
      </c>
    </row>
    <row r="7" spans="1:14" s="3" customFormat="1" ht="42" customHeight="1">
      <c r="A7" s="7" t="s">
        <v>6</v>
      </c>
      <c r="B7" s="11">
        <v>3899</v>
      </c>
      <c r="C7" s="11">
        <v>16998</v>
      </c>
      <c r="D7" s="11">
        <v>4059</v>
      </c>
      <c r="E7" s="11">
        <v>3040</v>
      </c>
      <c r="F7" s="11">
        <v>1871</v>
      </c>
      <c r="G7" s="11">
        <v>2482</v>
      </c>
      <c r="H7" s="11">
        <v>2572</v>
      </c>
      <c r="I7" s="11">
        <v>1886</v>
      </c>
      <c r="J7" s="11">
        <v>1858</v>
      </c>
      <c r="K7" s="11">
        <v>11485</v>
      </c>
      <c r="L7" s="11">
        <v>12661</v>
      </c>
      <c r="M7" s="11">
        <v>13180</v>
      </c>
      <c r="N7" s="12">
        <f t="shared" si="0"/>
        <v>75991</v>
      </c>
    </row>
    <row r="8" spans="1:14" s="3" customFormat="1" ht="42" customHeight="1">
      <c r="A8" s="19" t="s">
        <v>99</v>
      </c>
      <c r="B8" s="11">
        <v>13835</v>
      </c>
      <c r="C8" s="11">
        <v>19986</v>
      </c>
      <c r="D8" s="11">
        <v>10130</v>
      </c>
      <c r="E8" s="11">
        <v>10396</v>
      </c>
      <c r="F8" s="11">
        <v>8775</v>
      </c>
      <c r="G8" s="11">
        <v>14057</v>
      </c>
      <c r="H8" s="11">
        <v>11021</v>
      </c>
      <c r="I8" s="11">
        <v>3081</v>
      </c>
      <c r="J8" s="11">
        <v>8916</v>
      </c>
      <c r="K8" s="11">
        <v>10700</v>
      </c>
      <c r="L8" s="11">
        <v>8141</v>
      </c>
      <c r="M8" s="11">
        <v>9794</v>
      </c>
      <c r="N8" s="12">
        <f t="shared" si="0"/>
        <v>128832</v>
      </c>
    </row>
    <row r="9" spans="1:14" ht="39.75" customHeight="1">
      <c r="A9" s="8" t="s">
        <v>29</v>
      </c>
      <c r="B9" s="13">
        <f>SUM(B3:B8)</f>
        <v>50575</v>
      </c>
      <c r="C9" s="13">
        <f aca="true" t="shared" si="1" ref="C9:L9">SUM(C3:C8)</f>
        <v>175812</v>
      </c>
      <c r="D9" s="13">
        <f t="shared" si="1"/>
        <v>51390</v>
      </c>
      <c r="E9" s="13">
        <f t="shared" si="1"/>
        <v>44150</v>
      </c>
      <c r="F9" s="13">
        <f t="shared" si="1"/>
        <v>37089</v>
      </c>
      <c r="G9" s="13">
        <f t="shared" si="1"/>
        <v>41852</v>
      </c>
      <c r="H9" s="13">
        <f t="shared" si="1"/>
        <v>39998</v>
      </c>
      <c r="I9" s="13">
        <f t="shared" si="1"/>
        <v>29974</v>
      </c>
      <c r="J9" s="13">
        <f t="shared" si="1"/>
        <v>32297</v>
      </c>
      <c r="K9" s="13">
        <f t="shared" si="1"/>
        <v>52082</v>
      </c>
      <c r="L9" s="13">
        <f t="shared" si="1"/>
        <v>65021</v>
      </c>
      <c r="M9" s="13">
        <f>SUM(M3:M8)</f>
        <v>74287</v>
      </c>
      <c r="N9" s="13">
        <f>SUM(N3:N8)</f>
        <v>694527</v>
      </c>
    </row>
    <row r="11" ht="16.5">
      <c r="A11" s="16"/>
    </row>
  </sheetData>
  <sheetProtection/>
  <mergeCells count="1">
    <mergeCell ref="A1:N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1"/>
  <sheetViews>
    <sheetView zoomScalePageLayoutView="0" workbookViewId="0" topLeftCell="A1">
      <selection activeCell="J6" sqref="J6"/>
    </sheetView>
  </sheetViews>
  <sheetFormatPr defaultColWidth="9.00390625" defaultRowHeight="16.5"/>
  <cols>
    <col min="1" max="1" width="15.75390625" style="0" customWidth="1"/>
    <col min="2" max="13" width="8.625" style="14" customWidth="1"/>
    <col min="14" max="14" width="10.625" style="14" customWidth="1"/>
  </cols>
  <sheetData>
    <row r="1" spans="1:14" ht="30.75" customHeight="1">
      <c r="A1" s="63" t="s">
        <v>154</v>
      </c>
      <c r="B1" s="63"/>
      <c r="C1" s="63"/>
      <c r="D1" s="63"/>
      <c r="E1" s="63"/>
      <c r="F1" s="63"/>
      <c r="G1" s="63"/>
      <c r="H1" s="63"/>
      <c r="I1" s="63"/>
      <c r="J1" s="63"/>
      <c r="K1" s="63"/>
      <c r="L1" s="63"/>
      <c r="M1" s="63"/>
      <c r="N1" s="63"/>
    </row>
    <row r="2" spans="1:14" s="1" customFormat="1" ht="28.5" customHeight="1">
      <c r="A2" s="6" t="s">
        <v>2</v>
      </c>
      <c r="B2" s="9" t="s">
        <v>8</v>
      </c>
      <c r="C2" s="9" t="s">
        <v>9</v>
      </c>
      <c r="D2" s="9" t="s">
        <v>10</v>
      </c>
      <c r="E2" s="9" t="s">
        <v>11</v>
      </c>
      <c r="F2" s="9" t="s">
        <v>12</v>
      </c>
      <c r="G2" s="9" t="s">
        <v>13</v>
      </c>
      <c r="H2" s="9" t="s">
        <v>14</v>
      </c>
      <c r="I2" s="9" t="s">
        <v>15</v>
      </c>
      <c r="J2" s="9" t="s">
        <v>16</v>
      </c>
      <c r="K2" s="9" t="s">
        <v>17</v>
      </c>
      <c r="L2" s="9" t="s">
        <v>18</v>
      </c>
      <c r="M2" s="9" t="s">
        <v>19</v>
      </c>
      <c r="N2" s="10" t="s">
        <v>20</v>
      </c>
    </row>
    <row r="3" spans="1:14" s="3" customFormat="1" ht="42" customHeight="1">
      <c r="A3" s="4" t="s">
        <v>0</v>
      </c>
      <c r="B3" s="11">
        <v>18212</v>
      </c>
      <c r="C3" s="11">
        <v>6559</v>
      </c>
      <c r="D3" s="11">
        <v>921</v>
      </c>
      <c r="E3" s="11">
        <v>558</v>
      </c>
      <c r="F3" s="11">
        <v>2232</v>
      </c>
      <c r="G3" s="11">
        <v>187</v>
      </c>
      <c r="H3" s="11">
        <v>3255</v>
      </c>
      <c r="I3" s="11">
        <v>2170</v>
      </c>
      <c r="J3" s="11">
        <v>500</v>
      </c>
      <c r="K3" s="11">
        <v>2165</v>
      </c>
      <c r="L3" s="11">
        <v>5001</v>
      </c>
      <c r="M3" s="11">
        <v>7137</v>
      </c>
      <c r="N3" s="12">
        <f aca="true" t="shared" si="0" ref="N3:N8">SUM(B3:M3)</f>
        <v>48897</v>
      </c>
    </row>
    <row r="4" spans="1:14" s="3" customFormat="1" ht="42" customHeight="1">
      <c r="A4" s="4" t="s">
        <v>1</v>
      </c>
      <c r="B4" s="11">
        <v>38064</v>
      </c>
      <c r="C4" s="11">
        <v>6699</v>
      </c>
      <c r="D4" s="11">
        <v>6435</v>
      </c>
      <c r="E4" s="11">
        <v>2700</v>
      </c>
      <c r="F4" s="11">
        <v>3192</v>
      </c>
      <c r="G4" s="11">
        <v>1476</v>
      </c>
      <c r="H4" s="11">
        <v>3018</v>
      </c>
      <c r="I4" s="11">
        <v>1533</v>
      </c>
      <c r="J4" s="11">
        <v>1557</v>
      </c>
      <c r="K4" s="11">
        <v>4314</v>
      </c>
      <c r="L4" s="11">
        <v>4920</v>
      </c>
      <c r="M4" s="11">
        <v>7564</v>
      </c>
      <c r="N4" s="12">
        <f t="shared" si="0"/>
        <v>81472</v>
      </c>
    </row>
    <row r="5" spans="1:14" s="3" customFormat="1" ht="42" customHeight="1">
      <c r="A5" s="19" t="s">
        <v>100</v>
      </c>
      <c r="B5" s="11">
        <v>62622</v>
      </c>
      <c r="C5" s="11">
        <v>29565</v>
      </c>
      <c r="D5" s="11">
        <v>21145</v>
      </c>
      <c r="E5" s="11">
        <v>27180</v>
      </c>
      <c r="F5" s="11">
        <v>21164</v>
      </c>
      <c r="G5" s="11">
        <v>12407</v>
      </c>
      <c r="H5" s="11">
        <v>20494</v>
      </c>
      <c r="I5" s="11">
        <v>16358</v>
      </c>
      <c r="J5" s="11">
        <v>15506</v>
      </c>
      <c r="K5" s="11">
        <v>23131</v>
      </c>
      <c r="L5" s="11">
        <v>19603</v>
      </c>
      <c r="M5" s="11">
        <v>22933</v>
      </c>
      <c r="N5" s="12">
        <f t="shared" si="0"/>
        <v>292108</v>
      </c>
    </row>
    <row r="6" spans="1:14" s="3" customFormat="1" ht="42" customHeight="1">
      <c r="A6" s="7" t="s">
        <v>5</v>
      </c>
      <c r="B6" s="11">
        <v>6560</v>
      </c>
      <c r="C6" s="11">
        <v>3058</v>
      </c>
      <c r="D6" s="11">
        <v>1709</v>
      </c>
      <c r="E6" s="11">
        <v>1247</v>
      </c>
      <c r="F6" s="11">
        <v>1773</v>
      </c>
      <c r="G6" s="11">
        <v>981</v>
      </c>
      <c r="H6" s="11">
        <v>2516</v>
      </c>
      <c r="I6" s="11">
        <v>1719</v>
      </c>
      <c r="J6" s="11">
        <v>2463</v>
      </c>
      <c r="K6" s="11">
        <v>2509</v>
      </c>
      <c r="L6" s="11">
        <v>1710</v>
      </c>
      <c r="M6" s="11">
        <v>1323</v>
      </c>
      <c r="N6" s="12">
        <f t="shared" si="0"/>
        <v>27568</v>
      </c>
    </row>
    <row r="7" spans="1:14" s="3" customFormat="1" ht="42" customHeight="1">
      <c r="A7" s="7" t="s">
        <v>6</v>
      </c>
      <c r="B7" s="11">
        <v>8294</v>
      </c>
      <c r="C7" s="11">
        <v>5043</v>
      </c>
      <c r="D7" s="11">
        <v>2640</v>
      </c>
      <c r="E7" s="11">
        <v>2687</v>
      </c>
      <c r="F7" s="11">
        <v>1618</v>
      </c>
      <c r="G7" s="11">
        <v>2353</v>
      </c>
      <c r="H7" s="11">
        <v>1248</v>
      </c>
      <c r="I7" s="11">
        <v>290</v>
      </c>
      <c r="J7" s="11">
        <v>877</v>
      </c>
      <c r="K7" s="11">
        <v>1808</v>
      </c>
      <c r="L7" s="11">
        <v>2808</v>
      </c>
      <c r="M7" s="11">
        <v>2013</v>
      </c>
      <c r="N7" s="12">
        <f t="shared" si="0"/>
        <v>31679</v>
      </c>
    </row>
    <row r="8" spans="1:14" s="3" customFormat="1" ht="42" customHeight="1">
      <c r="A8" s="19" t="s">
        <v>99</v>
      </c>
      <c r="B8" s="11">
        <v>12781</v>
      </c>
      <c r="C8" s="11">
        <v>19224</v>
      </c>
      <c r="D8" s="11">
        <v>7946</v>
      </c>
      <c r="E8" s="11">
        <v>2414</v>
      </c>
      <c r="F8" s="11">
        <v>5422</v>
      </c>
      <c r="G8" s="11">
        <v>4930</v>
      </c>
      <c r="H8" s="11">
        <v>27143</v>
      </c>
      <c r="I8" s="11">
        <v>7893</v>
      </c>
      <c r="J8" s="11">
        <v>9348</v>
      </c>
      <c r="K8" s="11">
        <v>12646</v>
      </c>
      <c r="L8" s="11">
        <v>15862</v>
      </c>
      <c r="M8" s="11">
        <v>13846</v>
      </c>
      <c r="N8" s="12">
        <f t="shared" si="0"/>
        <v>139455</v>
      </c>
    </row>
    <row r="9" spans="1:14" ht="39.75" customHeight="1">
      <c r="A9" s="8" t="s">
        <v>29</v>
      </c>
      <c r="B9" s="13">
        <f>SUM(B3:B8)</f>
        <v>146533</v>
      </c>
      <c r="C9" s="13">
        <f aca="true" t="shared" si="1" ref="C9:L9">SUM(C3:C8)</f>
        <v>70148</v>
      </c>
      <c r="D9" s="13">
        <f t="shared" si="1"/>
        <v>40796</v>
      </c>
      <c r="E9" s="13">
        <f t="shared" si="1"/>
        <v>36786</v>
      </c>
      <c r="F9" s="13">
        <f t="shared" si="1"/>
        <v>35401</v>
      </c>
      <c r="G9" s="13">
        <f t="shared" si="1"/>
        <v>22334</v>
      </c>
      <c r="H9" s="13">
        <f t="shared" si="1"/>
        <v>57674</v>
      </c>
      <c r="I9" s="13">
        <f t="shared" si="1"/>
        <v>29963</v>
      </c>
      <c r="J9" s="13">
        <f t="shared" si="1"/>
        <v>30251</v>
      </c>
      <c r="K9" s="13">
        <f t="shared" si="1"/>
        <v>46573</v>
      </c>
      <c r="L9" s="13">
        <f t="shared" si="1"/>
        <v>49904</v>
      </c>
      <c r="M9" s="13">
        <f>SUM(M3:M8)</f>
        <v>54816</v>
      </c>
      <c r="N9" s="13">
        <f>SUM(N3:N8)</f>
        <v>621179</v>
      </c>
    </row>
    <row r="11" ht="16.5">
      <c r="A11" s="16"/>
    </row>
  </sheetData>
  <sheetProtection/>
  <mergeCells count="1">
    <mergeCell ref="A1:N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Maolin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a242</dc:creator>
  <cp:keywords/>
  <dc:description/>
  <cp:lastModifiedBy>王歆喻</cp:lastModifiedBy>
  <cp:lastPrinted>2021-01-04T00:33:14Z</cp:lastPrinted>
  <dcterms:created xsi:type="dcterms:W3CDTF">2010-03-17T04:41:54Z</dcterms:created>
  <dcterms:modified xsi:type="dcterms:W3CDTF">2021-01-05T03:45:27Z</dcterms:modified>
  <cp:category/>
  <cp:version/>
  <cp:contentType/>
  <cp:contentStatus/>
</cp:coreProperties>
</file>