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<sst xmlns="http://schemas.openxmlformats.org/spreadsheetml/2006/main" count="98" uniqueCount="56">
  <si>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</si>
  <si>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</si>
  <si>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</si>
  <si>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</si>
  <si>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</si>
  <si>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</si>
  <si>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</si>
  <si>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</si>
  <si>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</si>
  <si>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</si>
  <si>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</si>
  <si>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</si>
  <si>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</si>
  <si>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</si>
  <si>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</si>
  <si>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</si>
  <si>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</si>
  <si>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</si>
  <si>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</si>
  <si>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</si>
  <si>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</si>
  <si>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</si>
  <si>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</si>
  <si>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</si>
  <si>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</si>
  <si>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</si>
  <si>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</si>
  <si>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</si>
  <si>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</si>
  <si>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</si>
  <si>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</si>
  <si>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</si>
  <si>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</si>
  <si>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</si>
  <si>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</si>
  <si>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</si>
  <si>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</si>
  <si>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</si>
  <si>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</si>
  <si>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</si>
  <si>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</si>
  <si>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</si>
  <si>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</si>
  <si>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</si>
  <si>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</si>
  <si>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</si>
  <si>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</si>
  <si>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</si>
  <si>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</si>
  <si>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</si>
  <si>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</si>
  <si>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</si>
  <si>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</si>
  <si>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111年1至12月來臺旅客人次及成長率－按國籍分
Table 1-3 Visitor Arrivals by Nationality,
 January-December, 2022</t>
  </si>
  <si>
    <t>111年1至12月
Jan.-December., 2022</t>
  </si>
  <si>
    <t>110年1至12月
Jan.-December.,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</si>
</sst>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87133.0</v>
      </c>
      <c r="E3" s="4" t="n">
        <v>9910.0</v>
      </c>
      <c r="F3" s="5" t="n">
        <f>IF(E3=0,"-",(D3-E3)/E3*100)</f>
        <v>779.2431886982846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51480.0</v>
      </c>
      <c r="E4" s="4" t="n">
        <v>3165.0</v>
      </c>
      <c r="F4" s="5" t="n">
        <f ref="F4:F46" si="0" t="shared">IF(E4=0,"-",(D4-E4)/E4*100)</f>
        <v>1526.5402843601896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9929.0</v>
      </c>
      <c r="E5" s="4" t="n">
        <v>1945.0</v>
      </c>
      <c r="F5" s="5" t="n">
        <f si="0" t="shared"/>
        <v>410.4884318766067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3293.0</v>
      </c>
      <c r="E6" s="4" t="n">
        <v>691.0</v>
      </c>
      <c r="F6" s="5" t="n">
        <f si="0" t="shared"/>
        <v>376.55571635311145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60742.0</v>
      </c>
      <c r="E7" s="4" t="n">
        <v>6188.0</v>
      </c>
      <c r="F7" s="5" t="n">
        <f si="0" t="shared"/>
        <v>881.6095669036846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66182.0</v>
      </c>
      <c r="E8" s="4" t="n">
        <v>2309.0</v>
      </c>
      <c r="F8" s="5" t="n">
        <f si="0" t="shared"/>
        <v>2766.2624512776097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79301.0</v>
      </c>
      <c r="E9" s="4" t="n">
        <v>14131.0</v>
      </c>
      <c r="F9" s="5" t="n">
        <f si="0" t="shared"/>
        <v>461.18462953789543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64490.0</v>
      </c>
      <c r="E10" s="4" t="n">
        <v>9350.0</v>
      </c>
      <c r="F10" s="5" t="n">
        <f si="0" t="shared"/>
        <v>589.7326203208556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74356.0</v>
      </c>
      <c r="E11" s="4" t="n">
        <v>7534.0</v>
      </c>
      <c r="F11" s="5" t="n">
        <f si="0" t="shared"/>
        <v>886.9392089195646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135356.0</v>
      </c>
      <c r="E12" s="4" t="n">
        <v>24872.0</v>
      </c>
      <c r="F12" s="5" t="n">
        <f si="0" t="shared"/>
        <v>444.21035702798326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4007.0</v>
      </c>
      <c r="E13" s="4" t="n">
        <f>E14-E7-E8-E9-E10-E11-E12</f>
        <v>1148.0</v>
      </c>
      <c r="F13" s="5" t="n">
        <f si="0" t="shared"/>
        <v>249.0418118466899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484434.0</v>
      </c>
      <c r="E14" s="4" t="n">
        <v>65532.0</v>
      </c>
      <c r="F14" s="5" t="n">
        <f si="0" t="shared"/>
        <v>639.2327412561801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2195.0</v>
      </c>
      <c r="E15" s="4" t="n">
        <f>E16-E3-E4-E5-E6-E14</f>
        <v>640.0</v>
      </c>
      <c r="F15" s="5" t="n">
        <f si="0" t="shared"/>
        <v>242.96875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638464.0</v>
      </c>
      <c r="E16" s="4" t="n">
        <v>81883.0</v>
      </c>
      <c r="F16" s="5" t="n">
        <f si="0" t="shared"/>
        <v>679.7271716962007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14486.0</v>
      </c>
      <c r="E17" s="4" t="n">
        <v>1101.0</v>
      </c>
      <c r="F17" s="5" t="n">
        <f si="0" t="shared"/>
        <v>1215.7129881925523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85840.0</v>
      </c>
      <c r="E18" s="4" t="n">
        <v>9680.0</v>
      </c>
      <c r="F18" s="5" t="n">
        <f si="0" t="shared"/>
        <v>786.7768595041323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726.0</v>
      </c>
      <c r="E19" s="4" t="n">
        <v>176.0</v>
      </c>
      <c r="F19" s="5" t="n">
        <f si="0" t="shared"/>
        <v>312.5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687.0</v>
      </c>
      <c r="E20" s="4" t="n">
        <v>140.0</v>
      </c>
      <c r="F20" s="5" t="n">
        <f si="0" t="shared"/>
        <v>390.7142857142857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139.0</v>
      </c>
      <c r="E21" s="4" t="n">
        <v>27.0</v>
      </c>
      <c r="F21" s="5" t="n">
        <f si="0" t="shared"/>
        <v>414.8148148148148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3366.0</v>
      </c>
      <c r="E22" s="4" t="n">
        <f>E23-E17-E18-E19-E20-E21</f>
        <v>1051.0</v>
      </c>
      <c r="F22" s="5" t="n">
        <f>IF(E22=0,"-",(D22-E22)/E22*100)</f>
        <v>220.2664129400571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105244.0</v>
      </c>
      <c r="E23" s="4" t="n">
        <v>12175.0</v>
      </c>
      <c r="F23" s="5" t="n">
        <f si="0" t="shared"/>
        <v>764.4271047227926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1907.0</v>
      </c>
      <c r="E24" s="4" t="n">
        <v>669.0</v>
      </c>
      <c r="F24" s="5" t="n">
        <f si="0" t="shared"/>
        <v>185.0523168908819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8818.0</v>
      </c>
      <c r="E25" s="4" t="n">
        <v>1516.0</v>
      </c>
      <c r="F25" s="5" t="n">
        <f si="0" t="shared"/>
        <v>481.6622691292876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10836.0</v>
      </c>
      <c r="E26" s="4" t="n">
        <v>1856.0</v>
      </c>
      <c r="F26" s="5" t="n">
        <f si="0" t="shared"/>
        <v>483.8362068965517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3214.0</v>
      </c>
      <c r="E27" s="4" t="n">
        <v>554.0</v>
      </c>
      <c r="F27" s="5" t="n">
        <f si="0" t="shared"/>
        <v>480.14440433212997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6232.0</v>
      </c>
      <c r="E28" s="4" t="n">
        <v>2045.0</v>
      </c>
      <c r="F28" s="5" t="n">
        <f si="0" t="shared"/>
        <v>204.7432762836186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1486.0</v>
      </c>
      <c r="E29" s="4" t="n">
        <v>187.0</v>
      </c>
      <c r="F29" s="5" t="n">
        <f si="0" t="shared"/>
        <v>694.6524064171123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2005.0</v>
      </c>
      <c r="E30" s="4" t="n">
        <v>411.0</v>
      </c>
      <c r="F30" s="5" t="n">
        <f si="0" t="shared"/>
        <v>387.8345498783455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14989.0</v>
      </c>
      <c r="E31" s="4" t="n">
        <v>2903.0</v>
      </c>
      <c r="F31" s="5" t="n">
        <f si="0" t="shared"/>
        <v>416.32793661729244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1468.0</v>
      </c>
      <c r="E32" s="4" t="n">
        <v>233.0</v>
      </c>
      <c r="F32" s="5" t="n">
        <f si="0" t="shared"/>
        <v>530.0429184549356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296.0</v>
      </c>
      <c r="E33" s="4" t="n">
        <v>69.0</v>
      </c>
      <c r="F33" s="5" t="n">
        <f si="0" t="shared"/>
        <v>328.9855072463768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1452.0</v>
      </c>
      <c r="E34" s="4" t="n">
        <v>267.0</v>
      </c>
      <c r="F34" s="5" t="n">
        <f si="0" t="shared"/>
        <v>443.82022471910113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15855.0</v>
      </c>
      <c r="E35" s="4" t="n">
        <f>E36-E24-E25-E26-E27-E28-E29-E30-E31-E32-E33-E34</f>
        <v>5416.0</v>
      </c>
      <c r="F35" s="5" t="n">
        <f si="0" t="shared"/>
        <v>192.7437223042836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68558.0</v>
      </c>
      <c r="E36" s="4" t="n">
        <v>16126.0</v>
      </c>
      <c r="F36" s="5" t="n">
        <f si="0" t="shared"/>
        <v>325.13952623093144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11532.0</v>
      </c>
      <c r="E37" s="4" t="n">
        <v>492.0</v>
      </c>
      <c r="F37" s="5" t="n">
        <f si="0" t="shared"/>
        <v>2243.9024390243903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2867.0</v>
      </c>
      <c r="E38" s="4" t="n">
        <v>151.0</v>
      </c>
      <c r="F38" s="5" t="n">
        <f si="0" t="shared"/>
        <v>1798.6754966887418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595.0</v>
      </c>
      <c r="E39" s="4" t="n">
        <f>E40-E37-E38</f>
        <v>629.0</v>
      </c>
      <c r="F39" s="5" t="n">
        <f si="0" t="shared"/>
        <v>-5.405405405405405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14994.0</v>
      </c>
      <c r="E40" s="4" t="n">
        <v>1272.0</v>
      </c>
      <c r="F40" s="5" t="n">
        <f si="0" t="shared"/>
        <v>1078.7735849056605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1594.0</v>
      </c>
      <c r="E41" s="4" t="n">
        <v>343.0</v>
      </c>
      <c r="F41" s="5" t="n">
        <f si="0" t="shared"/>
        <v>364.7230320699708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1829.0</v>
      </c>
      <c r="E42" s="4" t="n">
        <f>E43-E41</f>
        <v>543.0</v>
      </c>
      <c r="F42" s="5" t="n">
        <f si="0" t="shared"/>
        <v>236.83241252302025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3423.0</v>
      </c>
      <c r="E43" s="4" t="n">
        <v>886.0</v>
      </c>
      <c r="F43" s="5" t="n">
        <f si="0" t="shared"/>
        <v>286.34311512415354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219.0</v>
      </c>
      <c r="E44" s="4" t="n">
        <v>68.0</v>
      </c>
      <c r="F44" s="5" t="n">
        <f si="0" t="shared"/>
        <v>222.05882352941177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65060.0</v>
      </c>
      <c r="E45" s="4" t="n">
        <v>28069.0</v>
      </c>
      <c r="F45" s="5" t="n">
        <f si="0" t="shared"/>
        <v>131.78595603690903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895962.0</v>
      </c>
      <c r="E46" s="8" t="n">
        <f>E44+E43+E40+E36+E23+E16+E45</f>
        <v>140479.0</v>
      </c>
      <c r="F46" s="5" t="n">
        <f si="0" t="shared"/>
        <v>537.7907018130824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