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<sst xmlns="http://schemas.openxmlformats.org/spreadsheetml/2006/main" count="118" uniqueCount="73">
  <si>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</si>
  <si>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</si>
  <si>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</si>
  <si>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</si>
  <si>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</si>
  <si>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</si>
  <si>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</si>
  <si>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</si>
  <si>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</si>
  <si>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</si>
  <si>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</si>
  <si>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</si>
  <si>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</si>
  <si>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</si>
  <si>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</si>
  <si>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</si>
  <si>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</si>
  <si>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</si>
  <si>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</si>
  <si>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</si>
  <si>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</si>
  <si>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</si>
  <si>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</si>
  <si>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</si>
  <si>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</si>
  <si>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</si>
  <si>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</si>
  <si>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</si>
  <si>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</si>
  <si>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</si>
  <si>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</si>
  <si>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</si>
  <si>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</si>
  <si>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</si>
  <si>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</si>
  <si>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</si>
  <si>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</si>
  <si>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</si>
  <si>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</si>
  <si>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</si>
  <si>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</si>
  <si>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</si>
  <si>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</si>
  <si>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</si>
  <si>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</si>
  <si>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</si>
  <si>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</si>
  <si>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</si>
  <si>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</si>
  <si>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</si>
  <si>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</si>
  <si>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</si>
  <si>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</si>
  <si>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</si>
  <si>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</si>
  <si>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</si>
  <si>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</si>
  <si>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</si>
  <si>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</si>
  <si>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</si>
  <si>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</si>
  <si>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</si>
  <si>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</si>
  <si>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</si>
  <si>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</si>
  <si>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</si>
  <si>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</si>
  <si>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</si>
  <si>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</si>
  <si>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</si>
  <si>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</si>
  <si>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111年1至12月來臺旅客人次～按停留夜數分
Table 1-8  Visitor Arrivals  by Length of Stay,
January-December,2022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</si>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</sst>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282.0</v>
      </c>
      <c r="E3" s="4" t="n">
        <v>994.0</v>
      </c>
      <c r="F3" s="4" t="n">
        <v>2291.0</v>
      </c>
      <c r="G3" s="4" t="n">
        <v>3027.0</v>
      </c>
      <c r="H3" s="4" t="n">
        <v>3862.0</v>
      </c>
      <c r="I3" s="4" t="n">
        <v>3366.0</v>
      </c>
      <c r="J3" s="4" t="n">
        <v>1498.0</v>
      </c>
      <c r="K3" s="4" t="n">
        <v>670.0</v>
      </c>
      <c r="L3" s="4" t="n">
        <v>293.0</v>
      </c>
      <c r="M3" s="4" t="n">
        <v>12946.0</v>
      </c>
      <c r="N3" s="11" t="n">
        <f>SUM(D3:M3)</f>
        <v>29229.0</v>
      </c>
      <c r="O3" s="4" t="n">
        <v>1658455.0</v>
      </c>
      <c r="P3" s="4" t="n">
        <v>162983.0</v>
      </c>
      <c r="Q3" s="11" t="n">
        <f>SUM(D3:L3)</f>
        <v>16283.0</v>
      </c>
      <c r="R3" s="6" t="n">
        <f ref="R3:R48" si="0" t="shared">IF(P3&lt;&gt;0,P3/SUM(D3:L3),0)</f>
        <v>10.009396302892588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505.0</v>
      </c>
      <c r="E4" s="5" t="n">
        <v>347.0</v>
      </c>
      <c r="F4" s="5" t="n">
        <v>250.0</v>
      </c>
      <c r="G4" s="5" t="n">
        <v>229.0</v>
      </c>
      <c r="H4" s="5" t="n">
        <v>518.0</v>
      </c>
      <c r="I4" s="5" t="n">
        <v>930.0</v>
      </c>
      <c r="J4" s="5" t="n">
        <v>1060.0</v>
      </c>
      <c r="K4" s="5" t="n">
        <v>941.0</v>
      </c>
      <c r="L4" s="5" t="n">
        <v>779.0</v>
      </c>
      <c r="M4" s="5" t="n">
        <v>15799.0</v>
      </c>
      <c r="N4" s="11" t="n">
        <f ref="N4:N14" si="1" t="shared">SUM(D4:M4)</f>
        <v>21358.0</v>
      </c>
      <c r="O4" s="5" t="n">
        <v>3062668.0</v>
      </c>
      <c r="P4" s="5" t="n">
        <v>144949.0</v>
      </c>
      <c r="Q4" s="11" t="n">
        <f ref="Q4:Q48" si="2" t="shared">SUM(D4:L4)</f>
        <v>5559.0</v>
      </c>
      <c r="R4" s="6" t="n">
        <f si="0" t="shared"/>
        <v>26.074653714696886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3101.0</v>
      </c>
      <c r="E5" s="5" t="n">
        <v>9732.0</v>
      </c>
      <c r="F5" s="5" t="n">
        <v>11778.0</v>
      </c>
      <c r="G5" s="5" t="n">
        <v>7314.0</v>
      </c>
      <c r="H5" s="5" t="n">
        <v>8554.0</v>
      </c>
      <c r="I5" s="5" t="n">
        <v>7208.0</v>
      </c>
      <c r="J5" s="5" t="n">
        <v>5073.0</v>
      </c>
      <c r="K5" s="5" t="n">
        <v>4625.0</v>
      </c>
      <c r="L5" s="5" t="n">
        <v>2652.0</v>
      </c>
      <c r="M5" s="5" t="n">
        <v>18092.0</v>
      </c>
      <c r="N5" s="11" t="n">
        <f si="1" t="shared"/>
        <v>78129.0</v>
      </c>
      <c r="O5" s="5" t="n">
        <v>9892851.0</v>
      </c>
      <c r="P5" s="5" t="n">
        <v>729088.0</v>
      </c>
      <c r="Q5" s="11" t="n">
        <f si="2" t="shared"/>
        <v>60037.0</v>
      </c>
      <c r="R5" s="6" t="n">
        <f si="0" t="shared"/>
        <v>12.143977880307144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1469.0</v>
      </c>
      <c r="E6" s="5" t="n">
        <v>6075.0</v>
      </c>
      <c r="F6" s="5" t="n">
        <v>15834.0</v>
      </c>
      <c r="G6" s="5" t="n">
        <v>6595.0</v>
      </c>
      <c r="H6" s="5" t="n">
        <v>4878.0</v>
      </c>
      <c r="I6" s="5" t="n">
        <v>2686.0</v>
      </c>
      <c r="J6" s="5" t="n">
        <v>1567.0</v>
      </c>
      <c r="K6" s="5" t="n">
        <v>1436.0</v>
      </c>
      <c r="L6" s="5" t="n">
        <v>891.0</v>
      </c>
      <c r="M6" s="5" t="n">
        <v>5487.0</v>
      </c>
      <c r="N6" s="11" t="n">
        <f si="1" t="shared"/>
        <v>46918.0</v>
      </c>
      <c r="O6" s="5" t="n">
        <v>3120042.0</v>
      </c>
      <c r="P6" s="5" t="n">
        <v>308881.0</v>
      </c>
      <c r="Q6" s="11" t="n">
        <f si="2" t="shared"/>
        <v>41431.0</v>
      </c>
      <c r="R6" s="6" t="n">
        <f si="0" t="shared"/>
        <v>7.455311240375564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248.0</v>
      </c>
      <c r="E7" s="5" t="n">
        <v>232.0</v>
      </c>
      <c r="F7" s="5" t="n">
        <v>331.0</v>
      </c>
      <c r="G7" s="5" t="n">
        <v>375.0</v>
      </c>
      <c r="H7" s="5" t="n">
        <v>736.0</v>
      </c>
      <c r="I7" s="5" t="n">
        <v>828.0</v>
      </c>
      <c r="J7" s="5" t="n">
        <v>641.0</v>
      </c>
      <c r="K7" s="5" t="n">
        <v>632.0</v>
      </c>
      <c r="L7" s="5" t="n">
        <v>367.0</v>
      </c>
      <c r="M7" s="5" t="n">
        <v>4400.0</v>
      </c>
      <c r="N7" s="11" t="n">
        <f si="1" t="shared"/>
        <v>8790.0</v>
      </c>
      <c r="O7" s="5" t="n">
        <v>2741709.0</v>
      </c>
      <c r="P7" s="5" t="n">
        <v>87545.0</v>
      </c>
      <c r="Q7" s="11" t="n">
        <f si="2" t="shared"/>
        <v>4390.0</v>
      </c>
      <c r="R7" s="6" t="n">
        <f si="0" t="shared"/>
        <v>19.941913439635535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159.0</v>
      </c>
      <c r="E8" s="5" t="n">
        <v>138.0</v>
      </c>
      <c r="F8" s="5" t="n">
        <v>222.0</v>
      </c>
      <c r="G8" s="5" t="n">
        <v>221.0</v>
      </c>
      <c r="H8" s="5" t="n">
        <v>453.0</v>
      </c>
      <c r="I8" s="5" t="n">
        <v>483.0</v>
      </c>
      <c r="J8" s="5" t="n">
        <v>319.0</v>
      </c>
      <c r="K8" s="5" t="n">
        <v>301.0</v>
      </c>
      <c r="L8" s="5" t="n">
        <v>108.0</v>
      </c>
      <c r="M8" s="5" t="n">
        <v>771.0</v>
      </c>
      <c r="N8" s="11" t="n">
        <f si="1" t="shared"/>
        <v>3175.0</v>
      </c>
      <c r="O8" s="5" t="n">
        <v>418676.0</v>
      </c>
      <c r="P8" s="5" t="n">
        <v>38048.0</v>
      </c>
      <c r="Q8" s="11" t="n">
        <f si="2" t="shared"/>
        <v>2404.0</v>
      </c>
      <c r="R8" s="6" t="n">
        <f si="0" t="shared"/>
        <v>15.826955074875208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4288.0</v>
      </c>
      <c r="E9" s="5" t="n">
        <v>990.0</v>
      </c>
      <c r="F9" s="5" t="n">
        <v>2166.0</v>
      </c>
      <c r="G9" s="5" t="n">
        <v>3921.0</v>
      </c>
      <c r="H9" s="5" t="n">
        <v>13995.0</v>
      </c>
      <c r="I9" s="5" t="n">
        <v>8197.0</v>
      </c>
      <c r="J9" s="5" t="n">
        <v>2986.0</v>
      </c>
      <c r="K9" s="5" t="n">
        <v>1609.0</v>
      </c>
      <c r="L9" s="5" t="n">
        <v>797.0</v>
      </c>
      <c r="M9" s="5" t="n">
        <v>13987.0</v>
      </c>
      <c r="N9" s="11" t="n">
        <f si="1" t="shared"/>
        <v>52936.0</v>
      </c>
      <c r="O9" s="5" t="n">
        <v>1.0320219E7</v>
      </c>
      <c r="P9" s="5" t="n">
        <v>394971.0</v>
      </c>
      <c r="Q9" s="11" t="n">
        <f si="2" t="shared"/>
        <v>38949.0</v>
      </c>
      <c r="R9" s="6" t="n">
        <f si="0" t="shared"/>
        <v>10.140722483247323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1553.0</v>
      </c>
      <c r="E10" s="5" t="n">
        <v>1579.0</v>
      </c>
      <c r="F10" s="5" t="n">
        <v>4177.0</v>
      </c>
      <c r="G10" s="5" t="n">
        <v>6967.0</v>
      </c>
      <c r="H10" s="5" t="n">
        <v>21739.0</v>
      </c>
      <c r="I10" s="5" t="n">
        <v>16566.0</v>
      </c>
      <c r="J10" s="5" t="n">
        <v>3452.0</v>
      </c>
      <c r="K10" s="5" t="n">
        <v>1317.0</v>
      </c>
      <c r="L10" s="5" t="n">
        <v>470.0</v>
      </c>
      <c r="M10" s="5" t="n">
        <v>2123.0</v>
      </c>
      <c r="N10" s="11" t="n">
        <f si="1" t="shared"/>
        <v>59943.0</v>
      </c>
      <c r="O10" s="5" t="n">
        <v>1359792.0</v>
      </c>
      <c r="P10" s="5" t="n">
        <v>510148.0</v>
      </c>
      <c r="Q10" s="11" t="n">
        <f si="2" t="shared"/>
        <v>57820.0</v>
      </c>
      <c r="R10" s="6" t="n">
        <f si="0" t="shared"/>
        <v>8.823037011414735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2800.0</v>
      </c>
      <c r="E11" s="5" t="n">
        <v>698.0</v>
      </c>
      <c r="F11" s="5" t="n">
        <v>646.0</v>
      </c>
      <c r="G11" s="5" t="n">
        <v>797.0</v>
      </c>
      <c r="H11" s="5" t="n">
        <v>2061.0</v>
      </c>
      <c r="I11" s="5" t="n">
        <v>3556.0</v>
      </c>
      <c r="J11" s="5" t="n">
        <v>3649.0</v>
      </c>
      <c r="K11" s="5" t="n">
        <v>3890.0</v>
      </c>
      <c r="L11" s="5" t="n">
        <v>844.0</v>
      </c>
      <c r="M11" s="5" t="n">
        <v>44747.0</v>
      </c>
      <c r="N11" s="11" t="n">
        <f si="1" t="shared"/>
        <v>63688.0</v>
      </c>
      <c r="O11" s="5" t="n">
        <v>6.0811873E7</v>
      </c>
      <c r="P11" s="5" t="n">
        <v>376514.0</v>
      </c>
      <c r="Q11" s="11" t="n">
        <f si="2" t="shared"/>
        <v>18941.0</v>
      </c>
      <c r="R11" s="6" t="n">
        <f si="0" t="shared"/>
        <v>19.878253524101158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2582.0</v>
      </c>
      <c r="E12" s="5" t="n">
        <v>1531.0</v>
      </c>
      <c r="F12" s="5" t="n">
        <v>2401.0</v>
      </c>
      <c r="G12" s="5" t="n">
        <v>2450.0</v>
      </c>
      <c r="H12" s="5" t="n">
        <v>3595.0</v>
      </c>
      <c r="I12" s="5" t="n">
        <v>3930.0</v>
      </c>
      <c r="J12" s="5" t="n">
        <v>1690.0</v>
      </c>
      <c r="K12" s="5" t="n">
        <v>2916.0</v>
      </c>
      <c r="L12" s="5" t="n">
        <v>764.0</v>
      </c>
      <c r="M12" s="5" t="n">
        <v>32198.0</v>
      </c>
      <c r="N12" s="11" t="n">
        <f si="1" t="shared"/>
        <v>54057.0</v>
      </c>
      <c r="O12" s="5" t="n">
        <v>3.8100308E7</v>
      </c>
      <c r="P12" s="5" t="n">
        <v>309939.0</v>
      </c>
      <c r="Q12" s="11" t="n">
        <f si="2" t="shared"/>
        <v>21859.0</v>
      </c>
      <c r="R12" s="6" t="n">
        <f si="0" t="shared"/>
        <v>14.179010933711515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2616.0</v>
      </c>
      <c r="E13" s="5" t="n">
        <v>2446.0</v>
      </c>
      <c r="F13" s="5" t="n">
        <v>8425.0</v>
      </c>
      <c r="G13" s="5" t="n">
        <v>7762.0</v>
      </c>
      <c r="H13" s="5" t="n">
        <v>7100.0</v>
      </c>
      <c r="I13" s="5" t="n">
        <v>6046.0</v>
      </c>
      <c r="J13" s="5" t="n">
        <v>709.0</v>
      </c>
      <c r="K13" s="5" t="n">
        <v>763.0</v>
      </c>
      <c r="L13" s="5" t="n">
        <v>545.0</v>
      </c>
      <c r="M13" s="5" t="n">
        <v>18838.0</v>
      </c>
      <c r="N13" s="11" t="n">
        <f si="1" t="shared"/>
        <v>55250.0</v>
      </c>
      <c r="O13" s="5" t="n">
        <v>1.9360721E7</v>
      </c>
      <c r="P13" s="5" t="n">
        <v>264417.0</v>
      </c>
      <c r="Q13" s="11" t="n">
        <f si="2" t="shared"/>
        <v>36412.0</v>
      </c>
      <c r="R13" s="6" t="n">
        <f si="0" t="shared"/>
        <v>7.26180929363946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339.0</v>
      </c>
      <c r="E14" s="5" t="n">
        <v>484.0</v>
      </c>
      <c r="F14" s="5" t="n">
        <v>1877.0</v>
      </c>
      <c r="G14" s="5" t="n">
        <v>3439.0</v>
      </c>
      <c r="H14" s="5" t="n">
        <v>2388.0</v>
      </c>
      <c r="I14" s="5" t="n">
        <v>2878.0</v>
      </c>
      <c r="J14" s="5" t="n">
        <v>2338.0</v>
      </c>
      <c r="K14" s="5" t="n">
        <v>2482.0</v>
      </c>
      <c r="L14" s="5" t="n">
        <v>2956.0</v>
      </c>
      <c r="M14" s="5" t="n">
        <v>97746.0</v>
      </c>
      <c r="N14" s="11" t="n">
        <f si="1" t="shared"/>
        <v>116927.0</v>
      </c>
      <c r="O14" s="5" t="n">
        <v>1.14418399E8</v>
      </c>
      <c r="P14" s="5" t="n">
        <v>473147.0</v>
      </c>
      <c r="Q14" s="11" t="n">
        <f si="2" t="shared"/>
        <v>19181.0</v>
      </c>
      <c r="R14" s="6" t="n">
        <f si="0" t="shared"/>
        <v>24.667483447161253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193.0</v>
      </c>
      <c r="E15" s="5" t="n">
        <f ref="E15:M15" si="3" t="shared">E16-E9-E10-E11-E12-E13-E14</f>
        <v>96.0</v>
      </c>
      <c r="F15" s="5" t="n">
        <f si="3" t="shared"/>
        <v>83.0</v>
      </c>
      <c r="G15" s="5" t="n">
        <f si="3" t="shared"/>
        <v>103.0</v>
      </c>
      <c r="H15" s="5" t="n">
        <f si="3" t="shared"/>
        <v>267.0</v>
      </c>
      <c r="I15" s="5" t="n">
        <f si="3" t="shared"/>
        <v>291.0</v>
      </c>
      <c r="J15" s="5" t="n">
        <f si="3" t="shared"/>
        <v>313.0</v>
      </c>
      <c r="K15" s="5" t="n">
        <f si="3" t="shared"/>
        <v>203.0</v>
      </c>
      <c r="L15" s="5" t="n">
        <f si="3" t="shared"/>
        <v>78.0</v>
      </c>
      <c r="M15" s="5" t="n">
        <f si="3" t="shared"/>
        <v>1074.0</v>
      </c>
      <c r="N15" s="5" t="n">
        <f ref="N15" si="4" t="shared">N16-N9-N10-N11-N12-N13-N14</f>
        <v>2701.0</v>
      </c>
      <c r="O15" s="5" t="n">
        <f>O16-O9-O10-O11-O12-O13-O14</f>
        <v>765631.0</v>
      </c>
      <c r="P15" s="5" t="n">
        <f>P16-P9-P10-P11-P12-P13-P14</f>
        <v>28612.0</v>
      </c>
      <c r="Q15" s="11" t="n">
        <f si="2" t="shared"/>
        <v>1627.0</v>
      </c>
      <c r="R15" s="6" t="n">
        <f si="0" t="shared"/>
        <v>17.585740626920714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14371.0</v>
      </c>
      <c r="E16" s="5" t="n">
        <v>7824.0</v>
      </c>
      <c r="F16" s="5" t="n">
        <v>19775.0</v>
      </c>
      <c r="G16" s="5" t="n">
        <v>25439.0</v>
      </c>
      <c r="H16" s="5" t="n">
        <v>51145.0</v>
      </c>
      <c r="I16" s="5" t="n">
        <v>41464.0</v>
      </c>
      <c r="J16" s="5" t="n">
        <v>15137.0</v>
      </c>
      <c r="K16" s="5" t="n">
        <v>13180.0</v>
      </c>
      <c r="L16" s="5" t="n">
        <v>6454.0</v>
      </c>
      <c r="M16" s="5" t="n">
        <v>210713.0</v>
      </c>
      <c r="N16" s="11" t="n">
        <f ref="N16:N48" si="5" t="shared">SUM(D16:M16)</f>
        <v>405502.0</v>
      </c>
      <c r="O16" s="5" t="n">
        <v>2.45136943E8</v>
      </c>
      <c r="P16" s="5" t="n">
        <v>2357748.0</v>
      </c>
      <c r="Q16" s="11" t="n">
        <f si="2" t="shared"/>
        <v>194789.0</v>
      </c>
      <c r="R16" s="6" t="n">
        <f si="0" t="shared"/>
        <v>12.104112655232072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110.0</v>
      </c>
      <c r="E17" s="5" t="n">
        <f ref="E17:M17" si="6" t="shared">E18-E16-E3-E4-E5-E6-E7-E8</f>
        <v>162.0</v>
      </c>
      <c r="F17" s="5" t="n">
        <f si="6" t="shared"/>
        <v>209.0</v>
      </c>
      <c r="G17" s="5" t="n">
        <f si="6" t="shared"/>
        <v>175.0</v>
      </c>
      <c r="H17" s="5" t="n">
        <f si="6" t="shared"/>
        <v>348.0</v>
      </c>
      <c r="I17" s="5" t="n">
        <f si="6" t="shared"/>
        <v>346.0</v>
      </c>
      <c r="J17" s="5" t="n">
        <f si="6" t="shared"/>
        <v>220.0</v>
      </c>
      <c r="K17" s="5" t="n">
        <f si="6" t="shared"/>
        <v>213.0</v>
      </c>
      <c r="L17" s="5" t="n">
        <f si="6" t="shared"/>
        <v>70.0</v>
      </c>
      <c r="M17" s="5" t="n">
        <f si="6" t="shared"/>
        <v>1184.0</v>
      </c>
      <c r="N17" s="11" t="n">
        <f si="5" t="shared"/>
        <v>3037.0</v>
      </c>
      <c r="O17" s="5" t="n">
        <f>O18-O16-O3-O4-O5-O6-O7-O8</f>
        <v>1023278.0</v>
      </c>
      <c r="P17" s="5" t="n">
        <f>P18-P16-P3-P4-P5-P6-P7-P8</f>
        <v>27253.0</v>
      </c>
      <c r="Q17" s="11" t="n">
        <f si="2" t="shared"/>
        <v>1853.0</v>
      </c>
      <c r="R17" s="6" t="n">
        <f si="0" t="shared"/>
        <v>14.707501349163518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20245.0</v>
      </c>
      <c r="E18" s="5" t="n">
        <v>25504.0</v>
      </c>
      <c r="F18" s="5" t="n">
        <v>50690.0</v>
      </c>
      <c r="G18" s="5" t="n">
        <v>43375.0</v>
      </c>
      <c r="H18" s="5" t="n">
        <v>70494.0</v>
      </c>
      <c r="I18" s="5" t="n">
        <v>57311.0</v>
      </c>
      <c r="J18" s="5" t="n">
        <v>25515.0</v>
      </c>
      <c r="K18" s="5" t="n">
        <v>21998.0</v>
      </c>
      <c r="L18" s="5" t="n">
        <v>11614.0</v>
      </c>
      <c r="M18" s="5" t="n">
        <v>269392.0</v>
      </c>
      <c r="N18" s="11" t="n">
        <f si="5" t="shared"/>
        <v>596138.0</v>
      </c>
      <c r="O18" s="5" t="n">
        <v>2.67054622E8</v>
      </c>
      <c r="P18" s="5" t="n">
        <v>3856495.0</v>
      </c>
      <c r="Q18" s="11" t="n">
        <f si="2" t="shared"/>
        <v>326746.0</v>
      </c>
      <c r="R18" s="6" t="n">
        <f si="0" t="shared"/>
        <v>11.802730561353467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577.0</v>
      </c>
      <c r="E19" s="5" t="n">
        <v>414.0</v>
      </c>
      <c r="F19" s="5" t="n">
        <v>628.0</v>
      </c>
      <c r="G19" s="5" t="n">
        <v>642.0</v>
      </c>
      <c r="H19" s="5" t="n">
        <v>1302.0</v>
      </c>
      <c r="I19" s="5" t="n">
        <v>1998.0</v>
      </c>
      <c r="J19" s="5" t="n">
        <v>1731.0</v>
      </c>
      <c r="K19" s="5" t="n">
        <v>993.0</v>
      </c>
      <c r="L19" s="5" t="n">
        <v>379.0</v>
      </c>
      <c r="M19" s="5" t="n">
        <v>2616.0</v>
      </c>
      <c r="N19" s="11" t="n">
        <f si="5" t="shared"/>
        <v>11280.0</v>
      </c>
      <c r="O19" s="5" t="n">
        <v>1509526.0</v>
      </c>
      <c r="P19" s="5" t="n">
        <v>144826.0</v>
      </c>
      <c r="Q19" s="11" t="n">
        <f si="2" t="shared"/>
        <v>8664.0</v>
      </c>
      <c r="R19" s="6" t="n">
        <f si="0" t="shared"/>
        <v>16.715835641735918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3117.0</v>
      </c>
      <c r="E20" s="5" t="n">
        <v>2229.0</v>
      </c>
      <c r="F20" s="5" t="n">
        <v>3486.0</v>
      </c>
      <c r="G20" s="5" t="n">
        <v>3546.0</v>
      </c>
      <c r="H20" s="5" t="n">
        <v>9399.0</v>
      </c>
      <c r="I20" s="5" t="n">
        <v>16104.0</v>
      </c>
      <c r="J20" s="5" t="n">
        <v>12291.0</v>
      </c>
      <c r="K20" s="5" t="n">
        <v>7804.0</v>
      </c>
      <c r="L20" s="5" t="n">
        <v>2853.0</v>
      </c>
      <c r="M20" s="5" t="n">
        <v>13912.0</v>
      </c>
      <c r="N20" s="11" t="n">
        <f si="5" t="shared"/>
        <v>74741.0</v>
      </c>
      <c r="O20" s="5" t="n">
        <v>7222532.0</v>
      </c>
      <c r="P20" s="5" t="n">
        <v>1085011.0</v>
      </c>
      <c r="Q20" s="11" t="n">
        <f si="2" t="shared"/>
        <v>60829.0</v>
      </c>
      <c r="R20" s="6" t="n">
        <f si="0" t="shared"/>
        <v>17.83706784592875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11.0</v>
      </c>
      <c r="E21" s="5" t="n">
        <v>12.0</v>
      </c>
      <c r="F21" s="5" t="n">
        <v>23.0</v>
      </c>
      <c r="G21" s="5" t="n">
        <v>24.0</v>
      </c>
      <c r="H21" s="5" t="n">
        <v>52.0</v>
      </c>
      <c r="I21" s="5" t="n">
        <v>133.0</v>
      </c>
      <c r="J21" s="5" t="n">
        <v>81.0</v>
      </c>
      <c r="K21" s="5" t="n">
        <v>65.0</v>
      </c>
      <c r="L21" s="5" t="n">
        <v>37.0</v>
      </c>
      <c r="M21" s="5" t="n">
        <v>220.0</v>
      </c>
      <c r="N21" s="11" t="n">
        <f si="5" t="shared"/>
        <v>658.0</v>
      </c>
      <c r="O21" s="5" t="n">
        <v>120144.0</v>
      </c>
      <c r="P21" s="5" t="n">
        <v>9576.0</v>
      </c>
      <c r="Q21" s="11" t="n">
        <f si="2" t="shared"/>
        <v>438.0</v>
      </c>
      <c r="R21" s="6" t="n">
        <f si="0" t="shared"/>
        <v>21.863013698630137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11.0</v>
      </c>
      <c r="E22" s="5" t="n">
        <v>11.0</v>
      </c>
      <c r="F22" s="5" t="n">
        <v>16.0</v>
      </c>
      <c r="G22" s="5" t="n">
        <v>28.0</v>
      </c>
      <c r="H22" s="5" t="n">
        <v>37.0</v>
      </c>
      <c r="I22" s="5" t="n">
        <v>90.0</v>
      </c>
      <c r="J22" s="5" t="n">
        <v>61.0</v>
      </c>
      <c r="K22" s="5" t="n">
        <v>74.0</v>
      </c>
      <c r="L22" s="5" t="n">
        <v>46.0</v>
      </c>
      <c r="M22" s="5" t="n">
        <v>247.0</v>
      </c>
      <c r="N22" s="11" t="n">
        <f si="5" t="shared"/>
        <v>621.0</v>
      </c>
      <c r="O22" s="5" t="n">
        <v>124748.0</v>
      </c>
      <c r="P22" s="5" t="n">
        <v>9541.0</v>
      </c>
      <c r="Q22" s="11" t="n">
        <f si="2" t="shared"/>
        <v>374.0</v>
      </c>
      <c r="R22" s="6" t="n">
        <f si="0" t="shared"/>
        <v>25.510695187165776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0.0</v>
      </c>
      <c r="E23" s="5" t="n">
        <v>1.0</v>
      </c>
      <c r="F23" s="5" t="n">
        <v>4.0</v>
      </c>
      <c r="G23" s="5" t="n">
        <v>6.0</v>
      </c>
      <c r="H23" s="5" t="n">
        <v>6.0</v>
      </c>
      <c r="I23" s="5" t="n">
        <v>7.0</v>
      </c>
      <c r="J23" s="5" t="n">
        <v>27.0</v>
      </c>
      <c r="K23" s="5" t="n">
        <v>12.0</v>
      </c>
      <c r="L23" s="5" t="n">
        <v>7.0</v>
      </c>
      <c r="M23" s="5" t="n">
        <v>49.0</v>
      </c>
      <c r="N23" s="11" t="n">
        <f si="5" t="shared"/>
        <v>119.0</v>
      </c>
      <c r="O23" s="5" t="n">
        <v>30191.0</v>
      </c>
      <c r="P23" s="5" t="n">
        <v>1877.0</v>
      </c>
      <c r="Q23" s="11" t="n">
        <f si="2" t="shared"/>
        <v>70.0</v>
      </c>
      <c r="R23" s="6" t="n">
        <f si="0" t="shared"/>
        <v>26.814285714285713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20.0</v>
      </c>
      <c r="E24" s="5" t="n">
        <f ref="E24:M24" si="7" t="shared">E25-E19-E20-E21-E22-E23</f>
        <v>26.0</v>
      </c>
      <c r="F24" s="5" t="n">
        <f si="7" t="shared"/>
        <v>61.0</v>
      </c>
      <c r="G24" s="5" t="n">
        <f si="7" t="shared"/>
        <v>101.0</v>
      </c>
      <c r="H24" s="5" t="n">
        <f si="7" t="shared"/>
        <v>166.0</v>
      </c>
      <c r="I24" s="5" t="n">
        <f si="7" t="shared"/>
        <v>356.0</v>
      </c>
      <c r="J24" s="5" t="n">
        <f si="7" t="shared"/>
        <v>319.0</v>
      </c>
      <c r="K24" s="5" t="n">
        <f si="7" t="shared"/>
        <v>193.0</v>
      </c>
      <c r="L24" s="5" t="n">
        <f si="7" t="shared"/>
        <v>203.0</v>
      </c>
      <c r="M24" s="5" t="n">
        <f si="7" t="shared"/>
        <v>1787.0</v>
      </c>
      <c r="N24" s="11" t="n">
        <f si="5" t="shared"/>
        <v>3232.0</v>
      </c>
      <c r="O24" s="5" t="n">
        <f>O25-O19-O20-O21-O22-O23</f>
        <v>1188702.0</v>
      </c>
      <c r="P24" s="5" t="n">
        <f>P25-P19-P20-P21-P22-P23</f>
        <v>36649.0</v>
      </c>
      <c r="Q24" s="11" t="n">
        <f si="2" t="shared"/>
        <v>1445.0</v>
      </c>
      <c r="R24" s="6" t="n">
        <f si="0" t="shared"/>
        <v>25.362629757785466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3736.0</v>
      </c>
      <c r="E25" s="5" t="n">
        <v>2693.0</v>
      </c>
      <c r="F25" s="5" t="n">
        <v>4218.0</v>
      </c>
      <c r="G25" s="5" t="n">
        <v>4347.0</v>
      </c>
      <c r="H25" s="5" t="n">
        <v>10962.0</v>
      </c>
      <c r="I25" s="5" t="n">
        <v>18688.0</v>
      </c>
      <c r="J25" s="5" t="n">
        <v>14510.0</v>
      </c>
      <c r="K25" s="5" t="n">
        <v>9141.0</v>
      </c>
      <c r="L25" s="5" t="n">
        <v>3525.0</v>
      </c>
      <c r="M25" s="5" t="n">
        <v>18831.0</v>
      </c>
      <c r="N25" s="11" t="n">
        <f si="5" t="shared"/>
        <v>90651.0</v>
      </c>
      <c r="O25" s="5" t="n">
        <v>1.0195843E7</v>
      </c>
      <c r="P25" s="5" t="n">
        <v>1287480.0</v>
      </c>
      <c r="Q25" s="11" t="n">
        <f si="2" t="shared"/>
        <v>71820.0</v>
      </c>
      <c r="R25" s="6" t="n">
        <f si="0" t="shared"/>
        <v>17.926482873851295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64.0</v>
      </c>
      <c r="E26" s="5" t="n">
        <v>50.0</v>
      </c>
      <c r="F26" s="5" t="n">
        <v>67.0</v>
      </c>
      <c r="G26" s="5" t="n">
        <v>72.0</v>
      </c>
      <c r="H26" s="5" t="n">
        <v>148.0</v>
      </c>
      <c r="I26" s="5" t="n">
        <v>295.0</v>
      </c>
      <c r="J26" s="5" t="n">
        <v>184.0</v>
      </c>
      <c r="K26" s="5" t="n">
        <v>235.0</v>
      </c>
      <c r="L26" s="5" t="n">
        <v>145.0</v>
      </c>
      <c r="M26" s="5" t="n">
        <v>518.0</v>
      </c>
      <c r="N26" s="11" t="n">
        <f si="5" t="shared"/>
        <v>1778.0</v>
      </c>
      <c r="O26" s="5" t="n">
        <v>158681.0</v>
      </c>
      <c r="P26" s="5" t="n">
        <v>29937.0</v>
      </c>
      <c r="Q26" s="11" t="n">
        <f si="2" t="shared"/>
        <v>1260.0</v>
      </c>
      <c r="R26" s="6" t="n">
        <f si="0" t="shared"/>
        <v>23.75952380952381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188.0</v>
      </c>
      <c r="E27" s="5" t="n">
        <v>325.0</v>
      </c>
      <c r="F27" s="5" t="n">
        <v>404.0</v>
      </c>
      <c r="G27" s="5" t="n">
        <v>292.0</v>
      </c>
      <c r="H27" s="5" t="n">
        <v>699.0</v>
      </c>
      <c r="I27" s="5" t="n">
        <v>1040.0</v>
      </c>
      <c r="J27" s="5" t="n">
        <v>1058.0</v>
      </c>
      <c r="K27" s="5" t="n">
        <v>742.0</v>
      </c>
      <c r="L27" s="5" t="n">
        <v>368.0</v>
      </c>
      <c r="M27" s="5" t="n">
        <v>2431.0</v>
      </c>
      <c r="N27" s="11" t="n">
        <f si="5" t="shared"/>
        <v>7547.0</v>
      </c>
      <c r="O27" s="5" t="n">
        <v>1090365.0</v>
      </c>
      <c r="P27" s="5" t="n">
        <v>102495.0</v>
      </c>
      <c r="Q27" s="11" t="n">
        <f si="2" t="shared"/>
        <v>5116.0</v>
      </c>
      <c r="R27" s="6" t="n">
        <f si="0" t="shared"/>
        <v>20.034206411258797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256.0</v>
      </c>
      <c r="E28" s="5" t="n">
        <v>378.0</v>
      </c>
      <c r="F28" s="5" t="n">
        <v>547.0</v>
      </c>
      <c r="G28" s="5" t="n">
        <v>446.0</v>
      </c>
      <c r="H28" s="5" t="n">
        <v>995.0</v>
      </c>
      <c r="I28" s="5" t="n">
        <v>1572.0</v>
      </c>
      <c r="J28" s="5" t="n">
        <v>1470.0</v>
      </c>
      <c r="K28" s="5" t="n">
        <v>1220.0</v>
      </c>
      <c r="L28" s="5" t="n">
        <v>448.0</v>
      </c>
      <c r="M28" s="5" t="n">
        <v>2201.0</v>
      </c>
      <c r="N28" s="11" t="n">
        <f si="5" t="shared"/>
        <v>9533.0</v>
      </c>
      <c r="O28" s="5" t="n">
        <v>806440.0</v>
      </c>
      <c r="P28" s="5" t="n">
        <v>145355.0</v>
      </c>
      <c r="Q28" s="11" t="n">
        <f si="2" t="shared"/>
        <v>7332.0</v>
      </c>
      <c r="R28" s="6" t="n">
        <f si="0" t="shared"/>
        <v>19.824740861974906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83.0</v>
      </c>
      <c r="E29" s="5" t="n">
        <v>175.0</v>
      </c>
      <c r="F29" s="5" t="n">
        <v>203.0</v>
      </c>
      <c r="G29" s="5" t="n">
        <v>151.0</v>
      </c>
      <c r="H29" s="5" t="n">
        <v>367.0</v>
      </c>
      <c r="I29" s="5" t="n">
        <v>398.0</v>
      </c>
      <c r="J29" s="5" t="n">
        <v>366.0</v>
      </c>
      <c r="K29" s="5" t="n">
        <v>306.0</v>
      </c>
      <c r="L29" s="5" t="n">
        <v>110.0</v>
      </c>
      <c r="M29" s="5" t="n">
        <v>673.0</v>
      </c>
      <c r="N29" s="11" t="n">
        <f si="5" t="shared"/>
        <v>2832.0</v>
      </c>
      <c r="O29" s="5" t="n">
        <v>346183.0</v>
      </c>
      <c r="P29" s="5" t="n">
        <v>37817.0</v>
      </c>
      <c r="Q29" s="11" t="n">
        <f si="2" t="shared"/>
        <v>2159.0</v>
      </c>
      <c r="R29" s="6" t="n">
        <f si="0" t="shared"/>
        <v>17.515979620194535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274.0</v>
      </c>
      <c r="E30" s="5" t="n">
        <v>186.0</v>
      </c>
      <c r="F30" s="5" t="n">
        <v>237.0</v>
      </c>
      <c r="G30" s="5" t="n">
        <v>214.0</v>
      </c>
      <c r="H30" s="5" t="n">
        <v>540.0</v>
      </c>
      <c r="I30" s="5" t="n">
        <v>1266.0</v>
      </c>
      <c r="J30" s="5" t="n">
        <v>665.0</v>
      </c>
      <c r="K30" s="5" t="n">
        <v>705.0</v>
      </c>
      <c r="L30" s="5" t="n">
        <v>248.0</v>
      </c>
      <c r="M30" s="5" t="n">
        <v>1515.0</v>
      </c>
      <c r="N30" s="11" t="n">
        <f si="5" t="shared"/>
        <v>5850.0</v>
      </c>
      <c r="O30" s="5" t="n">
        <v>331113.0</v>
      </c>
      <c r="P30" s="5" t="n">
        <v>82920.0</v>
      </c>
      <c r="Q30" s="11" t="n">
        <f si="2" t="shared"/>
        <v>4335.0</v>
      </c>
      <c r="R30" s="6" t="n">
        <f si="0" t="shared"/>
        <v>19.1280276816609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26.0</v>
      </c>
      <c r="E31" s="5" t="n">
        <v>52.0</v>
      </c>
      <c r="F31" s="5" t="n">
        <v>65.0</v>
      </c>
      <c r="G31" s="5" t="n">
        <v>86.0</v>
      </c>
      <c r="H31" s="5" t="n">
        <v>173.0</v>
      </c>
      <c r="I31" s="5" t="n">
        <v>264.0</v>
      </c>
      <c r="J31" s="5" t="n">
        <v>263.0</v>
      </c>
      <c r="K31" s="5" t="n">
        <v>151.0</v>
      </c>
      <c r="L31" s="5" t="n">
        <v>67.0</v>
      </c>
      <c r="M31" s="5" t="n">
        <v>261.0</v>
      </c>
      <c r="N31" s="11" t="n">
        <f si="5" t="shared"/>
        <v>1408.0</v>
      </c>
      <c r="O31" s="5" t="n">
        <v>125749.0</v>
      </c>
      <c r="P31" s="5" t="n">
        <v>22246.0</v>
      </c>
      <c r="Q31" s="11" t="n">
        <f si="2" t="shared"/>
        <v>1147.0</v>
      </c>
      <c r="R31" s="6" t="n">
        <f si="0" t="shared"/>
        <v>19.3949433304272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51.0</v>
      </c>
      <c r="E32" s="5" t="n">
        <v>79.0</v>
      </c>
      <c r="F32" s="5" t="n">
        <v>79.0</v>
      </c>
      <c r="G32" s="5" t="n">
        <v>86.0</v>
      </c>
      <c r="H32" s="5" t="n">
        <v>174.0</v>
      </c>
      <c r="I32" s="5" t="n">
        <v>245.0</v>
      </c>
      <c r="J32" s="5" t="n">
        <v>177.0</v>
      </c>
      <c r="K32" s="5" t="n">
        <v>218.0</v>
      </c>
      <c r="L32" s="5" t="n">
        <v>143.0</v>
      </c>
      <c r="M32" s="5" t="n">
        <v>560.0</v>
      </c>
      <c r="N32" s="11" t="n">
        <f si="5" t="shared"/>
        <v>1812.0</v>
      </c>
      <c r="O32" s="5" t="n">
        <v>260678.0</v>
      </c>
      <c r="P32" s="5" t="n">
        <v>28463.0</v>
      </c>
      <c r="Q32" s="11" t="n">
        <f si="2" t="shared"/>
        <v>1252.0</v>
      </c>
      <c r="R32" s="6" t="n">
        <f si="0" t="shared"/>
        <v>22.734025559105433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518.0</v>
      </c>
      <c r="E33" s="5" t="n">
        <v>440.0</v>
      </c>
      <c r="F33" s="5" t="n">
        <v>512.0</v>
      </c>
      <c r="G33" s="5" t="n">
        <v>466.0</v>
      </c>
      <c r="H33" s="5" t="n">
        <v>983.0</v>
      </c>
      <c r="I33" s="5" t="n">
        <v>2002.0</v>
      </c>
      <c r="J33" s="5" t="n">
        <v>1505.0</v>
      </c>
      <c r="K33" s="5" t="n">
        <v>2260.0</v>
      </c>
      <c r="L33" s="5" t="n">
        <v>685.0</v>
      </c>
      <c r="M33" s="5" t="n">
        <v>3495.0</v>
      </c>
      <c r="N33" s="11" t="n">
        <f si="5" t="shared"/>
        <v>12866.0</v>
      </c>
      <c r="O33" s="5" t="n">
        <v>1672323.0</v>
      </c>
      <c r="P33" s="5" t="n">
        <v>215398.0</v>
      </c>
      <c r="Q33" s="11" t="n">
        <f si="2" t="shared"/>
        <v>9371.0</v>
      </c>
      <c r="R33" s="6" t="n">
        <f si="0" t="shared"/>
        <v>22.98559385337744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49.0</v>
      </c>
      <c r="E34" s="5" t="n">
        <v>62.0</v>
      </c>
      <c r="F34" s="5" t="n">
        <v>56.0</v>
      </c>
      <c r="G34" s="5" t="n">
        <v>37.0</v>
      </c>
      <c r="H34" s="5" t="n">
        <v>205.0</v>
      </c>
      <c r="I34" s="5" t="n">
        <v>189.0</v>
      </c>
      <c r="J34" s="5" t="n">
        <v>198.0</v>
      </c>
      <c r="K34" s="5" t="n">
        <v>181.0</v>
      </c>
      <c r="L34" s="5" t="n">
        <v>49.0</v>
      </c>
      <c r="M34" s="5" t="n">
        <v>328.0</v>
      </c>
      <c r="N34" s="11" t="n">
        <f si="5" t="shared"/>
        <v>1354.0</v>
      </c>
      <c r="O34" s="5" t="n">
        <v>89307.0</v>
      </c>
      <c r="P34" s="5" t="n">
        <v>19423.0</v>
      </c>
      <c r="Q34" s="11" t="n">
        <f si="2" t="shared"/>
        <v>1026.0</v>
      </c>
      <c r="R34" s="6" t="n">
        <f si="0" t="shared"/>
        <v>18.930799220272906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39.0</v>
      </c>
      <c r="E35" s="5" t="n">
        <v>21.0</v>
      </c>
      <c r="F35" s="5" t="n">
        <v>13.0</v>
      </c>
      <c r="G35" s="5" t="n">
        <v>13.0</v>
      </c>
      <c r="H35" s="5" t="n">
        <v>22.0</v>
      </c>
      <c r="I35" s="5" t="n">
        <v>25.0</v>
      </c>
      <c r="J35" s="5" t="n">
        <v>12.0</v>
      </c>
      <c r="K35" s="5" t="n">
        <v>26.0</v>
      </c>
      <c r="L35" s="5" t="n">
        <v>8.0</v>
      </c>
      <c r="M35" s="5" t="n">
        <v>60.0</v>
      </c>
      <c r="N35" s="11" t="n">
        <f si="5" t="shared"/>
        <v>239.0</v>
      </c>
      <c r="O35" s="5" t="n">
        <v>16515.0</v>
      </c>
      <c r="P35" s="5" t="n">
        <v>2667.0</v>
      </c>
      <c r="Q35" s="11" t="n">
        <f si="2" t="shared"/>
        <v>179.0</v>
      </c>
      <c r="R35" s="6" t="n">
        <f si="0" t="shared"/>
        <v>14.899441340782124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54.0</v>
      </c>
      <c r="E36" s="5" t="n">
        <v>61.0</v>
      </c>
      <c r="F36" s="5" t="n">
        <v>90.0</v>
      </c>
      <c r="G36" s="5" t="n">
        <v>98.0</v>
      </c>
      <c r="H36" s="5" t="n">
        <v>157.0</v>
      </c>
      <c r="I36" s="5" t="n">
        <v>188.0</v>
      </c>
      <c r="J36" s="5" t="n">
        <v>166.0</v>
      </c>
      <c r="K36" s="5" t="n">
        <v>129.0</v>
      </c>
      <c r="L36" s="5" t="n">
        <v>56.0</v>
      </c>
      <c r="M36" s="5" t="n">
        <v>271.0</v>
      </c>
      <c r="N36" s="11" t="n">
        <f si="5" t="shared"/>
        <v>1270.0</v>
      </c>
      <c r="O36" s="5" t="n">
        <v>109787.0</v>
      </c>
      <c r="P36" s="5" t="n">
        <v>17321.0</v>
      </c>
      <c r="Q36" s="11" t="n">
        <f si="2" t="shared"/>
        <v>999.0</v>
      </c>
      <c r="R36" s="6" t="n">
        <f si="0" t="shared"/>
        <v>17.33833833833834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93.0</v>
      </c>
      <c r="E37" s="5" t="n">
        <v>26.0</v>
      </c>
      <c r="F37" s="5" t="n">
        <v>27.0</v>
      </c>
      <c r="G37" s="5" t="n">
        <v>24.0</v>
      </c>
      <c r="H37" s="5" t="n">
        <v>123.0</v>
      </c>
      <c r="I37" s="5" t="n">
        <v>252.0</v>
      </c>
      <c r="J37" s="5" t="n">
        <v>128.0</v>
      </c>
      <c r="K37" s="5" t="n">
        <v>166.0</v>
      </c>
      <c r="L37" s="5" t="n">
        <v>92.0</v>
      </c>
      <c r="M37" s="5" t="n">
        <v>658.0</v>
      </c>
      <c r="N37" s="11" t="n">
        <f si="5" t="shared"/>
        <v>1589.0</v>
      </c>
      <c r="O37" s="5" t="n">
        <v>311430.0</v>
      </c>
      <c r="P37" s="5" t="n">
        <v>21193.0</v>
      </c>
      <c r="Q37" s="11" t="n">
        <f si="2" t="shared"/>
        <v>931.0</v>
      </c>
      <c r="R37" s="6" t="n">
        <f si="0" t="shared"/>
        <v>22.763694951664878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646.0</v>
      </c>
      <c r="E38" s="5" t="n">
        <f ref="E38:M38" si="8" t="shared">E39-E26-E27-E28-E29-E30-E31-E32-E33-E34-E35-E36-E37</f>
        <v>338.0</v>
      </c>
      <c r="F38" s="5" t="n">
        <f si="8" t="shared"/>
        <v>387.0</v>
      </c>
      <c r="G38" s="5" t="n">
        <f si="8" t="shared"/>
        <v>412.0</v>
      </c>
      <c r="H38" s="5" t="n">
        <f si="8" t="shared"/>
        <v>1085.0</v>
      </c>
      <c r="I38" s="5" t="n">
        <f si="8" t="shared"/>
        <v>2198.0</v>
      </c>
      <c r="J38" s="5" t="n">
        <f si="8" t="shared"/>
        <v>1185.0</v>
      </c>
      <c r="K38" s="5" t="n">
        <f si="8" t="shared"/>
        <v>1954.0</v>
      </c>
      <c r="L38" s="5" t="n">
        <f si="8" t="shared"/>
        <v>740.0</v>
      </c>
      <c r="M38" s="5" t="n">
        <f si="8" t="shared"/>
        <v>3978.0</v>
      </c>
      <c r="N38" s="11" t="n">
        <f si="5" t="shared"/>
        <v>12923.0</v>
      </c>
      <c r="O38" s="5" t="n">
        <f>O39-O26-O27-O28-O29-O30-O31-O32-O33-O34-O35-O36-O37</f>
        <v>1244332.0</v>
      </c>
      <c r="P38" s="5" t="n">
        <f>P39-P26-P27-P28-P29-P30-P31-P32-P33-P34-P35-P36-P37</f>
        <v>200614.0</v>
      </c>
      <c r="Q38" s="11" t="n">
        <f si="2" t="shared"/>
        <v>8945.0</v>
      </c>
      <c r="R38" s="6" t="n">
        <f si="0" t="shared"/>
        <v>22.42750139742873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2341.0</v>
      </c>
      <c r="E39" s="5" t="n">
        <v>2193.0</v>
      </c>
      <c r="F39" s="5" t="n">
        <v>2687.0</v>
      </c>
      <c r="G39" s="5" t="n">
        <v>2397.0</v>
      </c>
      <c r="H39" s="5" t="n">
        <v>5671.0</v>
      </c>
      <c r="I39" s="5" t="n">
        <v>9934.0</v>
      </c>
      <c r="J39" s="5" t="n">
        <v>7377.0</v>
      </c>
      <c r="K39" s="5" t="n">
        <v>8293.0</v>
      </c>
      <c r="L39" s="5" t="n">
        <v>3159.0</v>
      </c>
      <c r="M39" s="5" t="n">
        <v>16949.0</v>
      </c>
      <c r="N39" s="11" t="n">
        <f si="5" t="shared"/>
        <v>61001.0</v>
      </c>
      <c r="O39" s="5" t="n">
        <v>6562903.0</v>
      </c>
      <c r="P39" s="5" t="n">
        <v>925849.0</v>
      </c>
      <c r="Q39" s="11" t="n">
        <f si="2" t="shared"/>
        <v>44052.0</v>
      </c>
      <c r="R39" s="6" t="n">
        <f si="0" t="shared"/>
        <v>21.01718423681104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493.0</v>
      </c>
      <c r="E40" s="5" t="n">
        <v>367.0</v>
      </c>
      <c r="F40" s="5" t="n">
        <v>522.0</v>
      </c>
      <c r="G40" s="5" t="n">
        <v>496.0</v>
      </c>
      <c r="H40" s="5" t="n">
        <v>1049.0</v>
      </c>
      <c r="I40" s="5" t="n">
        <v>1562.0</v>
      </c>
      <c r="J40" s="5" t="n">
        <v>1188.0</v>
      </c>
      <c r="K40" s="5" t="n">
        <v>608.0</v>
      </c>
      <c r="L40" s="5" t="n">
        <v>271.0</v>
      </c>
      <c r="M40" s="5" t="n">
        <v>1600.0</v>
      </c>
      <c r="N40" s="11" t="n">
        <f si="5" t="shared"/>
        <v>8156.0</v>
      </c>
      <c r="O40" s="5" t="n">
        <v>723197.0</v>
      </c>
      <c r="P40" s="5" t="n">
        <v>100333.0</v>
      </c>
      <c r="Q40" s="11" t="n">
        <f si="2" t="shared"/>
        <v>6556.0</v>
      </c>
      <c r="R40" s="6" t="n">
        <f si="0" t="shared"/>
        <v>15.303996339231238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268.0</v>
      </c>
      <c r="E41" s="5" t="n">
        <v>91.0</v>
      </c>
      <c r="F41" s="5" t="n">
        <v>85.0</v>
      </c>
      <c r="G41" s="5" t="n">
        <v>88.0</v>
      </c>
      <c r="H41" s="5" t="n">
        <v>186.0</v>
      </c>
      <c r="I41" s="5" t="n">
        <v>255.0</v>
      </c>
      <c r="J41" s="5" t="n">
        <v>232.0</v>
      </c>
      <c r="K41" s="5" t="n">
        <v>119.0</v>
      </c>
      <c r="L41" s="5" t="n">
        <v>68.0</v>
      </c>
      <c r="M41" s="5" t="n">
        <v>558.0</v>
      </c>
      <c r="N41" s="11" t="n">
        <f si="5" t="shared"/>
        <v>1950.0</v>
      </c>
      <c r="O41" s="5" t="n">
        <v>239056.0</v>
      </c>
      <c r="P41" s="5" t="n">
        <v>20422.0</v>
      </c>
      <c r="Q41" s="11" t="n">
        <f si="2" t="shared"/>
        <v>1392.0</v>
      </c>
      <c r="R41" s="6" t="n">
        <f si="0" t="shared"/>
        <v>14.670977011494253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12.0</v>
      </c>
      <c r="E42" s="5" t="n">
        <f ref="E42:M42" si="9" t="shared">E43-E40-E41</f>
        <v>6.0</v>
      </c>
      <c r="F42" s="5" t="n">
        <f si="9" t="shared"/>
        <v>17.0</v>
      </c>
      <c r="G42" s="5" t="n">
        <f si="9" t="shared"/>
        <v>29.0</v>
      </c>
      <c r="H42" s="5" t="n">
        <f si="9" t="shared"/>
        <v>82.0</v>
      </c>
      <c r="I42" s="5" t="n">
        <f si="9" t="shared"/>
        <v>66.0</v>
      </c>
      <c r="J42" s="5" t="n">
        <f si="9" t="shared"/>
        <v>109.0</v>
      </c>
      <c r="K42" s="5" t="n">
        <f si="9" t="shared"/>
        <v>90.0</v>
      </c>
      <c r="L42" s="5" t="n">
        <f si="9" t="shared"/>
        <v>37.0</v>
      </c>
      <c r="M42" s="5" t="n">
        <f si="9" t="shared"/>
        <v>246.0</v>
      </c>
      <c r="N42" s="11" t="n">
        <f si="5" t="shared"/>
        <v>694.0</v>
      </c>
      <c r="O42" s="5" t="n">
        <f>O43-O40-O41</f>
        <v>110387.0</v>
      </c>
      <c r="P42" s="5" t="n">
        <f>P43-P40-P41</f>
        <v>10443.0</v>
      </c>
      <c r="Q42" s="11" t="n">
        <f si="2" t="shared"/>
        <v>448.0</v>
      </c>
      <c r="R42" s="6" t="n">
        <f si="0" t="shared"/>
        <v>23.310267857142858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773.0</v>
      </c>
      <c r="E43" s="5" t="n">
        <v>464.0</v>
      </c>
      <c r="F43" s="5" t="n">
        <v>624.0</v>
      </c>
      <c r="G43" s="5" t="n">
        <v>613.0</v>
      </c>
      <c r="H43" s="5" t="n">
        <v>1317.0</v>
      </c>
      <c r="I43" s="5" t="n">
        <v>1883.0</v>
      </c>
      <c r="J43" s="5" t="n">
        <v>1529.0</v>
      </c>
      <c r="K43" s="5" t="n">
        <v>817.0</v>
      </c>
      <c r="L43" s="5" t="n">
        <v>376.0</v>
      </c>
      <c r="M43" s="5" t="n">
        <v>2404.0</v>
      </c>
      <c r="N43" s="11" t="n">
        <f si="5" t="shared"/>
        <v>10800.0</v>
      </c>
      <c r="O43" s="5" t="n">
        <v>1072640.0</v>
      </c>
      <c r="P43" s="5" t="n">
        <v>131198.0</v>
      </c>
      <c r="Q43" s="11" t="n">
        <f si="2" t="shared"/>
        <v>8396.0</v>
      </c>
      <c r="R43" s="6" t="n">
        <f si="0" t="shared"/>
        <v>15.626250595521677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23.0</v>
      </c>
      <c r="E44" s="8" t="n">
        <v>16.0</v>
      </c>
      <c r="F44" s="8" t="n">
        <v>22.0</v>
      </c>
      <c r="G44" s="8" t="n">
        <v>10.0</v>
      </c>
      <c r="H44" s="8" t="n">
        <v>29.0</v>
      </c>
      <c r="I44" s="8" t="n">
        <v>140.0</v>
      </c>
      <c r="J44" s="8" t="n">
        <v>75.0</v>
      </c>
      <c r="K44" s="8" t="n">
        <v>103.0</v>
      </c>
      <c r="L44" s="8" t="n">
        <v>83.0</v>
      </c>
      <c r="M44" s="8" t="n">
        <v>976.0</v>
      </c>
      <c r="N44" s="11" t="n">
        <f si="5" t="shared"/>
        <v>1477.0</v>
      </c>
      <c r="O44" s="8" t="n">
        <v>689733.0</v>
      </c>
      <c r="P44" s="8" t="n">
        <v>14339.0</v>
      </c>
      <c r="Q44" s="11" t="n">
        <f si="2" t="shared"/>
        <v>501.0</v>
      </c>
      <c r="R44" s="6" t="n">
        <f si="0" t="shared"/>
        <v>28.62075848303393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24.0</v>
      </c>
      <c r="E45" s="8" t="n">
        <f ref="E45:M45" si="10" t="shared">E46-E44</f>
        <v>10.0</v>
      </c>
      <c r="F45" s="8" t="n">
        <f si="10" t="shared"/>
        <v>38.0</v>
      </c>
      <c r="G45" s="8" t="n">
        <f si="10" t="shared"/>
        <v>34.0</v>
      </c>
      <c r="H45" s="8" t="n">
        <f si="10" t="shared"/>
        <v>189.0</v>
      </c>
      <c r="I45" s="8" t="n">
        <f si="10" t="shared"/>
        <v>177.0</v>
      </c>
      <c r="J45" s="8" t="n">
        <f si="10" t="shared"/>
        <v>91.0</v>
      </c>
      <c r="K45" s="8" t="n">
        <f si="10" t="shared"/>
        <v>133.0</v>
      </c>
      <c r="L45" s="8" t="n">
        <f si="10" t="shared"/>
        <v>49.0</v>
      </c>
      <c r="M45" s="8" t="n">
        <f si="10" t="shared"/>
        <v>873.0</v>
      </c>
      <c r="N45" s="11" t="n">
        <f si="5" t="shared"/>
        <v>1618.0</v>
      </c>
      <c r="O45" s="8" t="n">
        <f>O46-O44</f>
        <v>687111.0</v>
      </c>
      <c r="P45" s="8" t="n">
        <f>P46-P44</f>
        <v>14961.0</v>
      </c>
      <c r="Q45" s="11" t="n">
        <f si="2" t="shared"/>
        <v>745.0</v>
      </c>
      <c r="R45" s="6" t="n">
        <f si="0" t="shared"/>
        <v>20.081879194630872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47.0</v>
      </c>
      <c r="E46" s="8" t="n">
        <v>26.0</v>
      </c>
      <c r="F46" s="8" t="n">
        <v>60.0</v>
      </c>
      <c r="G46" s="8" t="n">
        <v>44.0</v>
      </c>
      <c r="H46" s="8" t="n">
        <v>218.0</v>
      </c>
      <c r="I46" s="8" t="n">
        <v>317.0</v>
      </c>
      <c r="J46" s="8" t="n">
        <v>166.0</v>
      </c>
      <c r="K46" s="8" t="n">
        <v>236.0</v>
      </c>
      <c r="L46" s="8" t="n">
        <v>132.0</v>
      </c>
      <c r="M46" s="8" t="n">
        <v>1849.0</v>
      </c>
      <c r="N46" s="11" t="n">
        <f si="5" t="shared"/>
        <v>3095.0</v>
      </c>
      <c r="O46" s="8" t="n">
        <v>1376844.0</v>
      </c>
      <c r="P46" s="8" t="n">
        <v>29300.0</v>
      </c>
      <c r="Q46" s="11" t="n">
        <f si="2" t="shared"/>
        <v>1246.0</v>
      </c>
      <c r="R46" s="6" t="n">
        <f si="0" t="shared"/>
        <v>23.515248796147674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34.0</v>
      </c>
      <c r="E47" s="5" t="n">
        <v>3.0</v>
      </c>
      <c r="F47" s="5" t="n">
        <v>5.0</v>
      </c>
      <c r="G47" s="5" t="n">
        <v>15.0</v>
      </c>
      <c r="H47" s="5" t="n">
        <v>16.0</v>
      </c>
      <c r="I47" s="5" t="n">
        <v>26.0</v>
      </c>
      <c r="J47" s="5" t="n">
        <v>13.0</v>
      </c>
      <c r="K47" s="5" t="n">
        <v>17.0</v>
      </c>
      <c r="L47" s="5" t="n">
        <v>4.0</v>
      </c>
      <c r="M47" s="5" t="n">
        <v>155.0</v>
      </c>
      <c r="N47" s="11" t="n">
        <f si="5" t="shared"/>
        <v>288.0</v>
      </c>
      <c r="O47" s="5" t="n">
        <v>55316.0</v>
      </c>
      <c r="P47" s="5" t="n">
        <v>1887.0</v>
      </c>
      <c r="Q47" s="11" t="n">
        <f si="2" t="shared"/>
        <v>133.0</v>
      </c>
      <c r="R47" s="6" t="n">
        <f si="0" t="shared"/>
        <v>14.18796992481203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27176.0</v>
      </c>
      <c r="E48" s="5" t="n">
        <f ref="E48:M48" si="11" t="shared">E47+E46+E43+E39+E25+E18</f>
        <v>30883.0</v>
      </c>
      <c r="F48" s="5" t="n">
        <f si="11" t="shared"/>
        <v>58284.0</v>
      </c>
      <c r="G48" s="5" t="n">
        <f si="11" t="shared"/>
        <v>50791.0</v>
      </c>
      <c r="H48" s="5" t="n">
        <f si="11" t="shared"/>
        <v>88678.0</v>
      </c>
      <c r="I48" s="5" t="n">
        <f si="11" t="shared"/>
        <v>88159.0</v>
      </c>
      <c r="J48" s="5" t="n">
        <f si="11" t="shared"/>
        <v>49110.0</v>
      </c>
      <c r="K48" s="5" t="n">
        <f si="11" t="shared"/>
        <v>40502.0</v>
      </c>
      <c r="L48" s="5" t="n">
        <f si="11" t="shared"/>
        <v>18810.0</v>
      </c>
      <c r="M48" s="5" t="n">
        <f si="11" t="shared"/>
        <v>309580.0</v>
      </c>
      <c r="N48" s="11" t="n">
        <f si="5" t="shared"/>
        <v>761973.0</v>
      </c>
      <c r="O48" s="5" t="n">
        <f>O47+O46+O43+O39+O25+O18</f>
        <v>2.86318168E8</v>
      </c>
      <c r="P48" s="5" t="n">
        <f>P47+P46+P43+P39+P25+P18</f>
        <v>6232209.0</v>
      </c>
      <c r="Q48" s="11" t="n">
        <f si="2" t="shared"/>
        <v>452393.0</v>
      </c>
      <c r="R48" s="6" t="n">
        <f si="0" t="shared"/>
        <v>13.776095120835203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3.566530572605591</v>
      </c>
      <c r="E49" s="6" t="n">
        <f ref="E49" si="13" t="shared">E48/$N$48*100</f>
        <v>4.053030750433415</v>
      </c>
      <c r="F49" s="6" t="n">
        <f ref="F49" si="14" t="shared">F48/$N$48*100</f>
        <v>7.6490899283832885</v>
      </c>
      <c r="G49" s="6" t="n">
        <f ref="G49" si="15" t="shared">G48/$N$48*100</f>
        <v>6.66572175129565</v>
      </c>
      <c r="H49" s="6" t="n">
        <f ref="H49" si="16" t="shared">H48/$N$48*100</f>
        <v>11.637945176535126</v>
      </c>
      <c r="I49" s="6" t="n">
        <f ref="I49" si="17" t="shared">I48/$N$48*100</f>
        <v>11.569832526874311</v>
      </c>
      <c r="J49" s="6" t="n">
        <f ref="J49" si="18" t="shared">J48/$N$48*100</f>
        <v>6.445110259812356</v>
      </c>
      <c r="K49" s="6" t="n">
        <f ref="K49" si="19" t="shared">K48/$N$48*100</f>
        <v>5.315411438463043</v>
      </c>
      <c r="L49" s="6" t="n">
        <f ref="L49" si="20" t="shared">L48/$N$48*100</f>
        <v>2.46859140678213</v>
      </c>
      <c r="M49" s="6" t="n">
        <f ref="M49" si="21" t="shared">M48/$N$48*100</f>
        <v>40.62873618881509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