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企劃組\0.全組共用資料夾\8.統計資料(近三年)\01_統計報表\00_入出境資料\111年\11112\"/>
    </mc:Choice>
  </mc:AlternateContent>
  <xr:revisionPtr revIDLastSave="0" documentId="13_ncr:1_{6076EDCB-9546-4B9E-9AB4-4BEFB0896D70}" xr6:coauthVersionLast="36" xr6:coauthVersionMax="36" xr10:uidLastSave="{00000000-0000-0000-0000-000000000000}"/>
  <bookViews>
    <workbookView xWindow="720" yWindow="360" windowWidth="18075" windowHeight="7095" xr2:uid="{00000000-000D-0000-FFFF-FFFF00000000}"/>
  </bookViews>
  <sheets>
    <sheet name="來臺旅客按居住地" sheetId="1" r:id="rId1"/>
  </sheets>
  <calcPr calcId="191029"/>
</workbook>
</file>

<file path=xl/calcChain.xml><?xml version="1.0" encoding="utf-8"?>
<calcChain xmlns="http://schemas.openxmlformats.org/spreadsheetml/2006/main">
  <c r="G45" i="1" l="1"/>
  <c r="G47" i="1"/>
  <c r="G46" i="1" s="1"/>
  <c r="G48" i="1"/>
  <c r="G26" i="1"/>
  <c r="G27" i="1"/>
  <c r="G28" i="1"/>
  <c r="G39" i="1" s="1"/>
  <c r="G29" i="1"/>
  <c r="G30" i="1"/>
  <c r="G31" i="1"/>
  <c r="G32" i="1"/>
  <c r="G33" i="1"/>
  <c r="G34" i="1"/>
  <c r="G35" i="1"/>
  <c r="G36" i="1"/>
  <c r="G37" i="1"/>
  <c r="G38" i="1"/>
  <c r="G40" i="1"/>
  <c r="G41" i="1"/>
  <c r="G43" i="1" s="1"/>
  <c r="G42" i="1"/>
  <c r="G44" i="1"/>
  <c r="G5" i="1"/>
  <c r="G6" i="1"/>
  <c r="G7" i="1"/>
  <c r="G8" i="1"/>
  <c r="G9" i="1"/>
  <c r="G10" i="1"/>
  <c r="G11" i="1"/>
  <c r="G12" i="1"/>
  <c r="G13" i="1"/>
  <c r="G14" i="1"/>
  <c r="G15" i="1"/>
  <c r="G17" i="1"/>
  <c r="G16" i="1" s="1"/>
  <c r="G19" i="1"/>
  <c r="G18" i="1" s="1"/>
  <c r="G20" i="1"/>
  <c r="G21" i="1"/>
  <c r="G22" i="1"/>
  <c r="G23" i="1"/>
  <c r="G25" i="1" s="1"/>
  <c r="G24" i="1"/>
  <c r="G4" i="1"/>
  <c r="D48" i="1"/>
  <c r="D46" i="1"/>
  <c r="D45" i="1"/>
  <c r="D47" i="1"/>
  <c r="D41" i="1"/>
  <c r="D43" i="1" s="1"/>
  <c r="D42" i="1"/>
  <c r="D44" i="1"/>
  <c r="D27" i="1"/>
  <c r="D28" i="1"/>
  <c r="D29" i="1"/>
  <c r="D30" i="1"/>
  <c r="D31" i="1"/>
  <c r="D32" i="1"/>
  <c r="D33" i="1"/>
  <c r="D34" i="1"/>
  <c r="D35" i="1"/>
  <c r="D36" i="1"/>
  <c r="D37" i="1"/>
  <c r="D38" i="1"/>
  <c r="D40" i="1"/>
  <c r="D39" i="1" s="1"/>
  <c r="D19" i="1"/>
  <c r="D18" i="1" s="1"/>
  <c r="D20" i="1"/>
  <c r="D21" i="1"/>
  <c r="D22" i="1"/>
  <c r="D23" i="1"/>
  <c r="D24" i="1"/>
  <c r="D26" i="1"/>
  <c r="D25" i="1" s="1"/>
  <c r="D17" i="1"/>
  <c r="D16" i="1" s="1"/>
  <c r="D10" i="1"/>
  <c r="D11" i="1"/>
  <c r="D12" i="1"/>
  <c r="D13" i="1"/>
  <c r="D14" i="1"/>
  <c r="D15" i="1"/>
  <c r="D5" i="1"/>
  <c r="D6" i="1"/>
  <c r="D7" i="1"/>
  <c r="D8" i="1"/>
  <c r="D9" i="1"/>
  <c r="D4" i="1"/>
  <c r="E43" i="1"/>
  <c r="F43" i="1"/>
  <c r="E49" i="1"/>
  <c r="F49" i="1"/>
  <c r="H49" i="1"/>
  <c r="I49" i="1"/>
  <c r="E46" i="1"/>
  <c r="F46" i="1"/>
  <c r="H46" i="1"/>
  <c r="I46" i="1"/>
  <c r="H43" i="1"/>
  <c r="I43" i="1"/>
  <c r="E39" i="1"/>
  <c r="F39" i="1"/>
  <c r="H39" i="1"/>
  <c r="I39" i="1"/>
  <c r="E25" i="1"/>
  <c r="F25" i="1"/>
  <c r="H25" i="1"/>
  <c r="I25" i="1"/>
  <c r="E18" i="1"/>
  <c r="F18" i="1"/>
  <c r="H18" i="1"/>
  <c r="I18" i="1"/>
  <c r="G49" i="1" l="1"/>
  <c r="D49" i="1"/>
  <c r="E16" i="1"/>
  <c r="F16" i="1"/>
  <c r="J16" i="1"/>
  <c r="H16" i="1"/>
  <c r="I16" i="1"/>
  <c r="K16" i="1" l="1"/>
  <c r="L16" i="1"/>
  <c r="L49" i="1"/>
  <c r="K49" i="1"/>
  <c r="J49" i="1"/>
  <c r="L48" i="1"/>
  <c r="K48" i="1"/>
  <c r="J48" i="1"/>
  <c r="L47" i="1"/>
  <c r="K47" i="1"/>
  <c r="J47" i="1"/>
  <c r="L46" i="1"/>
  <c r="K46" i="1"/>
  <c r="J46" i="1"/>
  <c r="L45" i="1"/>
  <c r="K45" i="1"/>
  <c r="J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L39" i="1"/>
  <c r="K39" i="1"/>
  <c r="J39" i="1"/>
  <c r="L38" i="1"/>
  <c r="K38" i="1"/>
  <c r="J38" i="1"/>
  <c r="L37" i="1"/>
  <c r="K37" i="1"/>
  <c r="J37" i="1"/>
  <c r="L36" i="1"/>
  <c r="K36" i="1"/>
  <c r="J36" i="1"/>
  <c r="L35" i="1"/>
  <c r="K35" i="1"/>
  <c r="J35" i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L25" i="1"/>
  <c r="K25" i="1"/>
  <c r="J25" i="1"/>
  <c r="L24" i="1"/>
  <c r="K24" i="1"/>
  <c r="J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L5" i="1"/>
  <c r="K5" i="1"/>
  <c r="J5" i="1"/>
  <c r="L4" i="1"/>
  <c r="K4" i="1"/>
  <c r="J4" i="1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<sst xmlns="http://schemas.openxmlformats.org/spreadsheetml/2006/main" count="113" uniqueCount="62">
  <si>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</si>
  <si>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</si>
  <si>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</si>
  <si>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</si>
  <si>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</si>
  <si>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</si>
  <si>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</si>
  <si>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</si>
  <si>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</si>
  <si>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</si>
  <si>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</si>
  <si>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</si>
  <si>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</si>
  <si>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</si>
  <si>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</si>
  <si>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</si>
  <si>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</si>
  <si>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</si>
  <si>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</si>
  <si>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</si>
  <si>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</si>
  <si>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</si>
  <si>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</si>
  <si>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</si>
  <si>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</si>
  <si>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</si>
  <si>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</si>
  <si>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</si>
  <si>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</si>
  <si>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</si>
  <si>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</si>
  <si>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</si>
  <si>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</si>
  <si>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</si>
  <si>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</si>
  <si>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</si>
  <si>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</si>
  <si>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</si>
  <si>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</si>
  <si>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</si>
  <si>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</si>
  <si>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</si>
  <si>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</si>
  <si>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</si>
  <si>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</si>
  <si>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</si>
  <si>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</si>
  <si>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</si>
  <si>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</si>
  <si>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</si>
  <si>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</si>
  <si>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</si>
  <si>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</si>
  <si>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</si>
  <si>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</si>
  <si>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</si>
  <si>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</si>
  <si>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111年12月來臺旅客人次及成長率－按居住地分
Table 1-2 Visitor Arrivals by Residence,
December,2022</t>
  </si>
  <si>
    <t>111年12月 Dec.., 2022</t>
  </si>
  <si>
    <t>110年12月 Dec.., 2021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</si>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</sst>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sz val="9"/>
      <color indexed="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vertical="center"/>
    </xf>
    <xf numFmtId="177" fontId="1" fillId="0" borderId="6" xfId="0" applyNumberFormat="1" applyFont="1" applyBorder="1" applyAlignment="1">
      <alignment vertical="center"/>
    </xf>
    <xf numFmtId="178" fontId="1" fillId="0" borderId="6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 textRotation="255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 textRotation="255"/>
    </xf>
    <xf numFmtId="0" fontId="8" fillId="0" borderId="8" xfId="0" applyFont="1" applyBorder="1" applyAlignment="1">
      <alignment vertical="center" textRotation="255"/>
    </xf>
    <xf numFmtId="0" fontId="8" fillId="0" borderId="9" xfId="0" applyFont="1" applyBorder="1" applyAlignment="1">
      <alignment vertical="center" textRotation="255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/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workbookViewId="0">
      <pane ySplit="3" topLeftCell="A4" activePane="bottomLeft" state="frozen"/>
      <selection pane="bottomLeft" activeCell="D21" sqref="D21"/>
    </sheetView>
  </sheetViews>
  <sheetFormatPr defaultRowHeight="16.5" x14ac:dyDescent="0.25"/>
  <cols>
    <col min="1" max="1" width="3.375" style="1" customWidth="1"/>
    <col min="2" max="2" width="3.875" style="1" customWidth="1"/>
    <col min="3" max="3" width="16.125" style="1" customWidth="1"/>
    <col min="4" max="4" width="8.125" style="1" customWidth="1"/>
    <col min="5" max="5" width="8" style="1" customWidth="1"/>
    <col min="6" max="6" width="9.125" style="1" customWidth="1"/>
    <col min="7" max="7" width="8.25" style="1" customWidth="1"/>
    <col min="8" max="8" width="8" style="1" customWidth="1"/>
    <col min="9" max="9" width="8.5" style="1" customWidth="1"/>
    <col min="10" max="10" width="6.5" style="1" customWidth="1"/>
    <col min="11" max="11" width="7.375" style="1" customWidth="1"/>
    <col min="12" max="12" width="7.75" style="1" customWidth="1"/>
    <col min="13" max="16384" width="9" style="1"/>
  </cols>
  <sheetData>
    <row r="1" spans="1:13" ht="63" customHeight="1" x14ac:dyDescent="0.25">
      <c r="A1" s="25" t="s">
        <v>57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s="2" customFormat="1" ht="24.6" customHeight="1" x14ac:dyDescent="0.25">
      <c r="A2" s="27" t="s">
        <v>0</v>
      </c>
      <c r="B2" s="27"/>
      <c r="C2" s="27"/>
      <c r="D2" s="28" t="s">
        <v>58</v>
      </c>
      <c r="E2" s="28"/>
      <c r="F2" s="28"/>
      <c r="G2" s="28" t="s">
        <v>59</v>
      </c>
      <c r="H2" s="28"/>
      <c r="I2" s="28"/>
      <c r="J2" s="28" t="s">
        <v>1</v>
      </c>
      <c r="K2" s="28"/>
      <c r="L2" s="28"/>
    </row>
    <row r="3" spans="1:13" s="2" customFormat="1" ht="48.6" customHeight="1" x14ac:dyDescent="0.25">
      <c r="A3" s="27"/>
      <c r="B3" s="27"/>
      <c r="C3" s="27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r="4" spans="1:13" s="8" customFormat="1" ht="15" customHeight="1" x14ac:dyDescent="0.25">
      <c r="A4" s="19" t="s">
        <v>5</v>
      </c>
      <c r="B4" s="18" t="s">
        <v>6</v>
      </c>
      <c r="C4" s="17"/>
      <c r="D4" s="5">
        <f>E4+F4</f>
        <v>12643</v>
      </c>
      <c r="E4" s="5">
        <v>9596</v>
      </c>
      <c r="F4" s="6">
        <v>3047</v>
      </c>
      <c r="G4" s="5">
        <f>H4+I4</f>
        <v>541</v>
      </c>
      <c r="H4" s="5">
        <v>532</v>
      </c>
      <c r="I4" s="6">
        <v>9</v>
      </c>
      <c r="J4" s="7">
        <f>IF(G4=0,"-",((D4/G4)-1)*100)</f>
        <v>2236.9685767097967</v>
      </c>
      <c r="K4" s="7">
        <f>IF(H4=0,"-",((E4/H4)-1)*100)</f>
        <v>1703.7593984962407</v>
      </c>
      <c r="L4" s="7">
        <f>IF(I4=0,"-",((F4/I4)-1)*100)</f>
        <v>33755.555555555555</v>
      </c>
      <c r="M4" s="8" t="s">
        <v>60</v>
      </c>
    </row>
    <row r="5" spans="1:13" s="8" customFormat="1" ht="15" customHeight="1" x14ac:dyDescent="0.25">
      <c r="A5" s="20"/>
      <c r="B5" s="18" t="s">
        <v>7</v>
      </c>
      <c r="C5" s="17"/>
      <c r="D5" s="5">
        <f t="shared" ref="D5:D48" si="0">E5+F5</f>
        <v>5437</v>
      </c>
      <c r="E5" s="5">
        <v>5309</v>
      </c>
      <c r="F5" s="6">
        <v>128</v>
      </c>
      <c r="G5" s="5">
        <f t="shared" ref="G5:G48" si="1">H5+I5</f>
        <v>1380</v>
      </c>
      <c r="H5" s="5">
        <v>1380</v>
      </c>
      <c r="I5" s="6">
        <v>0</v>
      </c>
      <c r="J5" s="7">
        <f t="shared" ref="J5:L49" si="2">IF(G5=0,"-",((D5/G5)-1)*100)</f>
        <v>293.98550724637681</v>
      </c>
      <c r="K5" s="7">
        <f t="shared" si="2"/>
        <v>284.71014492753619</v>
      </c>
      <c r="L5" s="7" t="str">
        <f t="shared" si="2"/>
        <v>-</v>
      </c>
      <c r="M5" s="8" t="s">
        <v>60</v>
      </c>
    </row>
    <row r="6" spans="1:13" s="8" customFormat="1" ht="15" customHeight="1" x14ac:dyDescent="0.25">
      <c r="A6" s="20"/>
      <c r="B6" s="18" t="s">
        <v>8</v>
      </c>
      <c r="C6" s="17"/>
      <c r="D6" s="5">
        <f t="shared" si="0"/>
        <v>34194</v>
      </c>
      <c r="E6" s="5">
        <v>211</v>
      </c>
      <c r="F6" s="6">
        <v>33983</v>
      </c>
      <c r="G6" s="5">
        <f t="shared" si="1"/>
        <v>734</v>
      </c>
      <c r="H6" s="5">
        <v>33</v>
      </c>
      <c r="I6" s="6">
        <v>701</v>
      </c>
      <c r="J6" s="7">
        <f t="shared" si="2"/>
        <v>4558.5831062670304</v>
      </c>
      <c r="K6" s="7">
        <f t="shared" si="2"/>
        <v>539.39393939393938</v>
      </c>
      <c r="L6" s="7">
        <f t="shared" si="2"/>
        <v>4747.7888730385166</v>
      </c>
      <c r="M6" s="8" t="s">
        <v>60</v>
      </c>
    </row>
    <row r="7" spans="1:13" s="8" customFormat="1" ht="15" customHeight="1" x14ac:dyDescent="0.25">
      <c r="A7" s="20"/>
      <c r="B7" s="18" t="s">
        <v>9</v>
      </c>
      <c r="C7" s="17"/>
      <c r="D7" s="5">
        <f t="shared" si="0"/>
        <v>26902</v>
      </c>
      <c r="E7" s="5">
        <v>136</v>
      </c>
      <c r="F7" s="6">
        <v>26766</v>
      </c>
      <c r="G7" s="5">
        <f t="shared" si="1"/>
        <v>295</v>
      </c>
      <c r="H7" s="5">
        <v>24</v>
      </c>
      <c r="I7" s="6">
        <v>271</v>
      </c>
      <c r="J7" s="7">
        <f t="shared" si="2"/>
        <v>9019.3220338983047</v>
      </c>
      <c r="K7" s="7">
        <f t="shared" si="2"/>
        <v>466.66666666666669</v>
      </c>
      <c r="L7" s="7">
        <f t="shared" si="2"/>
        <v>9776.752767527676</v>
      </c>
      <c r="M7" s="8" t="s">
        <v>60</v>
      </c>
    </row>
    <row r="8" spans="1:13" s="8" customFormat="1" ht="15" customHeight="1" x14ac:dyDescent="0.25">
      <c r="A8" s="20"/>
      <c r="B8" s="18" t="s">
        <v>10</v>
      </c>
      <c r="C8" s="17"/>
      <c r="D8" s="5">
        <f t="shared" si="0"/>
        <v>1762</v>
      </c>
      <c r="E8" s="5">
        <v>0</v>
      </c>
      <c r="F8" s="6">
        <v>1762</v>
      </c>
      <c r="G8" s="5">
        <f t="shared" si="1"/>
        <v>222</v>
      </c>
      <c r="H8" s="5">
        <v>0</v>
      </c>
      <c r="I8" s="6">
        <v>222</v>
      </c>
      <c r="J8" s="7">
        <f t="shared" si="2"/>
        <v>693.69369369369372</v>
      </c>
      <c r="K8" s="7" t="str">
        <f t="shared" si="2"/>
        <v>-</v>
      </c>
      <c r="L8" s="7">
        <f t="shared" si="2"/>
        <v>693.69369369369372</v>
      </c>
      <c r="M8" s="8" t="s">
        <v>60</v>
      </c>
    </row>
    <row r="9" spans="1:13" s="8" customFormat="1" ht="15" customHeight="1" x14ac:dyDescent="0.25">
      <c r="A9" s="20"/>
      <c r="B9" s="18" t="s">
        <v>11</v>
      </c>
      <c r="C9" s="17"/>
      <c r="D9" s="5">
        <f t="shared" si="0"/>
        <v>981</v>
      </c>
      <c r="E9" s="5">
        <v>9</v>
      </c>
      <c r="F9" s="6">
        <v>972</v>
      </c>
      <c r="G9" s="5">
        <f t="shared" si="1"/>
        <v>40</v>
      </c>
      <c r="H9" s="5">
        <v>1</v>
      </c>
      <c r="I9" s="6">
        <v>39</v>
      </c>
      <c r="J9" s="7">
        <f t="shared" si="2"/>
        <v>2352.5</v>
      </c>
      <c r="K9" s="7">
        <f t="shared" si="2"/>
        <v>800</v>
      </c>
      <c r="L9" s="7">
        <f t="shared" si="2"/>
        <v>2392.3076923076924</v>
      </c>
      <c r="M9" s="8" t="s">
        <v>60</v>
      </c>
    </row>
    <row r="10" spans="1:13" s="8" customFormat="1" ht="15" customHeight="1" x14ac:dyDescent="0.25">
      <c r="A10" s="20"/>
      <c r="B10" s="19" t="s">
        <v>12</v>
      </c>
      <c r="C10" s="9" t="s">
        <v>30</v>
      </c>
      <c r="D10" s="5">
        <f>E10+F10</f>
        <v>30723</v>
      </c>
      <c r="E10" s="5">
        <v>37</v>
      </c>
      <c r="F10" s="6">
        <v>30686</v>
      </c>
      <c r="G10" s="5">
        <f t="shared" si="1"/>
        <v>269</v>
      </c>
      <c r="H10" s="5">
        <v>8</v>
      </c>
      <c r="I10" s="6">
        <v>261</v>
      </c>
      <c r="J10" s="7">
        <f t="shared" si="2"/>
        <v>11321.189591078068</v>
      </c>
      <c r="K10" s="7">
        <f t="shared" si="2"/>
        <v>362.5</v>
      </c>
      <c r="L10" s="7">
        <f t="shared" si="2"/>
        <v>11657.088122605364</v>
      </c>
      <c r="M10" s="8" t="s">
        <v>60</v>
      </c>
    </row>
    <row r="11" spans="1:13" s="8" customFormat="1" ht="15" customHeight="1" x14ac:dyDescent="0.25">
      <c r="A11" s="20"/>
      <c r="B11" s="20"/>
      <c r="C11" s="10" t="s">
        <v>31</v>
      </c>
      <c r="D11" s="5">
        <f t="shared" si="0"/>
        <v>40973</v>
      </c>
      <c r="E11" s="5">
        <v>84</v>
      </c>
      <c r="F11" s="6">
        <v>40889</v>
      </c>
      <c r="G11" s="5">
        <f t="shared" si="1"/>
        <v>352</v>
      </c>
      <c r="H11" s="5">
        <v>12</v>
      </c>
      <c r="I11" s="6">
        <v>340</v>
      </c>
      <c r="J11" s="7">
        <f t="shared" si="2"/>
        <v>11540.056818181818</v>
      </c>
      <c r="K11" s="7">
        <f t="shared" si="2"/>
        <v>600</v>
      </c>
      <c r="L11" s="7">
        <f t="shared" si="2"/>
        <v>11926.176470588236</v>
      </c>
      <c r="M11" s="8" t="s">
        <v>60</v>
      </c>
    </row>
    <row r="12" spans="1:13" s="8" customFormat="1" ht="15" customHeight="1" x14ac:dyDescent="0.25">
      <c r="A12" s="20"/>
      <c r="B12" s="20"/>
      <c r="C12" s="10" t="s">
        <v>32</v>
      </c>
      <c r="D12" s="5">
        <f t="shared" si="0"/>
        <v>15567</v>
      </c>
      <c r="E12" s="5">
        <v>31</v>
      </c>
      <c r="F12" s="6">
        <v>15536</v>
      </c>
      <c r="G12" s="5">
        <f t="shared" si="1"/>
        <v>1453</v>
      </c>
      <c r="H12" s="5">
        <v>5</v>
      </c>
      <c r="I12" s="6">
        <v>1448</v>
      </c>
      <c r="J12" s="7">
        <f t="shared" si="2"/>
        <v>971.36958017894005</v>
      </c>
      <c r="K12" s="7">
        <f t="shared" si="2"/>
        <v>520</v>
      </c>
      <c r="L12" s="7">
        <f t="shared" si="2"/>
        <v>972.92817679558004</v>
      </c>
      <c r="M12" s="8" t="s">
        <v>60</v>
      </c>
    </row>
    <row r="13" spans="1:13" s="8" customFormat="1" ht="15" customHeight="1" x14ac:dyDescent="0.25">
      <c r="A13" s="20"/>
      <c r="B13" s="20"/>
      <c r="C13" s="10" t="s">
        <v>33</v>
      </c>
      <c r="D13" s="5">
        <f t="shared" si="0"/>
        <v>16458</v>
      </c>
      <c r="E13" s="5">
        <v>121</v>
      </c>
      <c r="F13" s="6">
        <v>16337</v>
      </c>
      <c r="G13" s="5">
        <f t="shared" si="1"/>
        <v>822</v>
      </c>
      <c r="H13" s="5">
        <v>8</v>
      </c>
      <c r="I13" s="6">
        <v>814</v>
      </c>
      <c r="J13" s="7">
        <f t="shared" si="2"/>
        <v>1902.1897810218977</v>
      </c>
      <c r="K13" s="7">
        <f t="shared" si="2"/>
        <v>1412.5</v>
      </c>
      <c r="L13" s="7">
        <f t="shared" si="2"/>
        <v>1907.002457002457</v>
      </c>
      <c r="M13" s="8" t="s">
        <v>60</v>
      </c>
    </row>
    <row r="14" spans="1:13" s="8" customFormat="1" ht="15" customHeight="1" x14ac:dyDescent="0.25">
      <c r="A14" s="20"/>
      <c r="B14" s="20"/>
      <c r="C14" s="10" t="s">
        <v>34</v>
      </c>
      <c r="D14" s="5">
        <f t="shared" si="0"/>
        <v>30912</v>
      </c>
      <c r="E14" s="5">
        <v>79</v>
      </c>
      <c r="F14" s="6">
        <v>30833</v>
      </c>
      <c r="G14" s="5">
        <f t="shared" si="1"/>
        <v>386</v>
      </c>
      <c r="H14" s="5">
        <v>8</v>
      </c>
      <c r="I14" s="6">
        <v>378</v>
      </c>
      <c r="J14" s="7">
        <f t="shared" si="2"/>
        <v>7908.2901554404143</v>
      </c>
      <c r="K14" s="7">
        <f t="shared" si="2"/>
        <v>887.5</v>
      </c>
      <c r="L14" s="7">
        <f t="shared" si="2"/>
        <v>8056.8783068783059</v>
      </c>
      <c r="M14" s="8" t="s">
        <v>60</v>
      </c>
    </row>
    <row r="15" spans="1:13" s="8" customFormat="1" ht="15" customHeight="1" x14ac:dyDescent="0.25">
      <c r="A15" s="20"/>
      <c r="B15" s="20"/>
      <c r="C15" s="10" t="s">
        <v>35</v>
      </c>
      <c r="D15" s="5">
        <f t="shared" si="0"/>
        <v>19840</v>
      </c>
      <c r="E15" s="5">
        <v>103</v>
      </c>
      <c r="F15" s="6">
        <v>19737</v>
      </c>
      <c r="G15" s="5">
        <f t="shared" si="1"/>
        <v>469</v>
      </c>
      <c r="H15" s="5">
        <v>32</v>
      </c>
      <c r="I15" s="6">
        <v>437</v>
      </c>
      <c r="J15" s="7">
        <f t="shared" si="2"/>
        <v>4130.277185501066</v>
      </c>
      <c r="K15" s="7">
        <f t="shared" si="2"/>
        <v>221.875</v>
      </c>
      <c r="L15" s="7">
        <f t="shared" si="2"/>
        <v>4416.4759725400454</v>
      </c>
      <c r="M15" s="8" t="s">
        <v>60</v>
      </c>
    </row>
    <row r="16" spans="1:13" s="8" customFormat="1" ht="15" customHeight="1" x14ac:dyDescent="0.25">
      <c r="A16" s="20"/>
      <c r="B16" s="20"/>
      <c r="C16" s="10" t="s">
        <v>36</v>
      </c>
      <c r="D16" s="5">
        <f t="shared" ref="D16:I16" si="3">D17-D10-D11-D12-D13-D14-D15</f>
        <v>932</v>
      </c>
      <c r="E16" s="5">
        <f t="shared" si="3"/>
        <v>28</v>
      </c>
      <c r="F16" s="5">
        <f t="shared" si="3"/>
        <v>904</v>
      </c>
      <c r="G16" s="5">
        <f t="shared" si="3"/>
        <v>69</v>
      </c>
      <c r="H16" s="5">
        <f t="shared" si="3"/>
        <v>4</v>
      </c>
      <c r="I16" s="5">
        <f t="shared" si="3"/>
        <v>65</v>
      </c>
      <c r="J16" s="7">
        <f t="shared" si="2"/>
        <v>1250.7246376811595</v>
      </c>
      <c r="K16" s="7">
        <f t="shared" si="2"/>
        <v>600</v>
      </c>
      <c r="L16" s="7">
        <f t="shared" si="2"/>
        <v>1290.7692307692307</v>
      </c>
      <c r="M16" s="8" t="s">
        <v>60</v>
      </c>
    </row>
    <row r="17" spans="1:13" s="8" customFormat="1" ht="15" customHeight="1" x14ac:dyDescent="0.25">
      <c r="A17" s="20"/>
      <c r="B17" s="21"/>
      <c r="C17" s="10" t="s">
        <v>13</v>
      </c>
      <c r="D17" s="5">
        <f t="shared" si="0"/>
        <v>155405</v>
      </c>
      <c r="E17" s="5">
        <v>483</v>
      </c>
      <c r="F17" s="6">
        <v>154922</v>
      </c>
      <c r="G17" s="5">
        <f t="shared" si="1"/>
        <v>3820</v>
      </c>
      <c r="H17" s="5">
        <v>77</v>
      </c>
      <c r="I17" s="6">
        <v>3743</v>
      </c>
      <c r="J17" s="7">
        <f t="shared" si="2"/>
        <v>3968.1937172774865</v>
      </c>
      <c r="K17" s="7">
        <f t="shared" si="2"/>
        <v>527.27272727272725</v>
      </c>
      <c r="L17" s="7">
        <f t="shared" si="2"/>
        <v>4038.9794282660964</v>
      </c>
      <c r="M17" s="8" t="s">
        <v>60</v>
      </c>
    </row>
    <row r="18" spans="1:13" s="8" customFormat="1" ht="15" customHeight="1" x14ac:dyDescent="0.25">
      <c r="A18" s="20"/>
      <c r="B18" s="18" t="s">
        <v>14</v>
      </c>
      <c r="C18" s="17"/>
      <c r="D18" s="5">
        <f t="shared" ref="D18:I18" si="4">D19-D4-D5-D6-D7-D8-D9-D17</f>
        <v>1122</v>
      </c>
      <c r="E18" s="5">
        <f t="shared" si="4"/>
        <v>4</v>
      </c>
      <c r="F18" s="5">
        <f t="shared" si="4"/>
        <v>1118</v>
      </c>
      <c r="G18" s="5">
        <f t="shared" si="4"/>
        <v>31</v>
      </c>
      <c r="H18" s="5">
        <f t="shared" si="4"/>
        <v>0</v>
      </c>
      <c r="I18" s="5">
        <f t="shared" si="4"/>
        <v>31</v>
      </c>
      <c r="J18" s="7">
        <f t="shared" si="2"/>
        <v>3519.3548387096776</v>
      </c>
      <c r="K18" s="7" t="str">
        <f t="shared" si="2"/>
        <v>-</v>
      </c>
      <c r="L18" s="7">
        <f t="shared" si="2"/>
        <v>3506.4516129032254</v>
      </c>
      <c r="M18" s="8" t="s">
        <v>60</v>
      </c>
    </row>
    <row r="19" spans="1:13" s="8" customFormat="1" ht="15" customHeight="1" x14ac:dyDescent="0.25">
      <c r="A19" s="21"/>
      <c r="B19" s="18" t="s">
        <v>15</v>
      </c>
      <c r="C19" s="17"/>
      <c r="D19" s="5">
        <f t="shared" si="0"/>
        <v>238446</v>
      </c>
      <c r="E19" s="5">
        <v>15748</v>
      </c>
      <c r="F19" s="6">
        <v>222698</v>
      </c>
      <c r="G19" s="5">
        <f t="shared" si="1"/>
        <v>7063</v>
      </c>
      <c r="H19" s="5">
        <v>2047</v>
      </c>
      <c r="I19" s="6">
        <v>5016</v>
      </c>
      <c r="J19" s="7">
        <f t="shared" si="2"/>
        <v>3275.9875407050827</v>
      </c>
      <c r="K19" s="7">
        <f t="shared" si="2"/>
        <v>669.32095749877863</v>
      </c>
      <c r="L19" s="7">
        <f t="shared" si="2"/>
        <v>4339.7527910685803</v>
      </c>
      <c r="M19" s="8" t="s">
        <v>60</v>
      </c>
    </row>
    <row r="20" spans="1:13" s="8" customFormat="1" ht="15" customHeight="1" x14ac:dyDescent="0.25">
      <c r="A20" s="19" t="s">
        <v>16</v>
      </c>
      <c r="B20" s="18" t="s">
        <v>37</v>
      </c>
      <c r="C20" s="17"/>
      <c r="D20" s="5">
        <f t="shared" si="0"/>
        <v>5033</v>
      </c>
      <c r="E20" s="5">
        <v>100</v>
      </c>
      <c r="F20" s="6">
        <v>4933</v>
      </c>
      <c r="G20" s="5">
        <f t="shared" si="1"/>
        <v>125</v>
      </c>
      <c r="H20" s="5">
        <v>17</v>
      </c>
      <c r="I20" s="6">
        <v>108</v>
      </c>
      <c r="J20" s="7">
        <f t="shared" si="2"/>
        <v>3926.4</v>
      </c>
      <c r="K20" s="7">
        <f t="shared" si="2"/>
        <v>488.23529411764707</v>
      </c>
      <c r="L20" s="7">
        <f t="shared" si="2"/>
        <v>4467.5925925925922</v>
      </c>
      <c r="M20" s="8" t="s">
        <v>60</v>
      </c>
    </row>
    <row r="21" spans="1:13" s="8" customFormat="1" ht="15" customHeight="1" x14ac:dyDescent="0.25">
      <c r="A21" s="20"/>
      <c r="B21" s="18" t="s">
        <v>38</v>
      </c>
      <c r="C21" s="17"/>
      <c r="D21" s="5">
        <f t="shared" si="0"/>
        <v>35313</v>
      </c>
      <c r="E21" s="5">
        <v>1231</v>
      </c>
      <c r="F21" s="6">
        <v>34082</v>
      </c>
      <c r="G21" s="5">
        <f t="shared" si="1"/>
        <v>1126</v>
      </c>
      <c r="H21" s="5">
        <v>300</v>
      </c>
      <c r="I21" s="6">
        <v>826</v>
      </c>
      <c r="J21" s="7">
        <f t="shared" si="2"/>
        <v>3036.1456483126108</v>
      </c>
      <c r="K21" s="7">
        <f t="shared" si="2"/>
        <v>310.33333333333337</v>
      </c>
      <c r="L21" s="7">
        <f t="shared" si="2"/>
        <v>4026.1501210653755</v>
      </c>
      <c r="M21" s="8" t="s">
        <v>60</v>
      </c>
    </row>
    <row r="22" spans="1:13" s="8" customFormat="1" ht="15" customHeight="1" x14ac:dyDescent="0.25">
      <c r="A22" s="20"/>
      <c r="B22" s="18" t="s">
        <v>39</v>
      </c>
      <c r="C22" s="17"/>
      <c r="D22" s="5">
        <f t="shared" si="0"/>
        <v>118</v>
      </c>
      <c r="E22" s="5">
        <v>6</v>
      </c>
      <c r="F22" s="6">
        <v>112</v>
      </c>
      <c r="G22" s="5">
        <f t="shared" si="1"/>
        <v>2</v>
      </c>
      <c r="H22" s="5">
        <v>0</v>
      </c>
      <c r="I22" s="6">
        <v>2</v>
      </c>
      <c r="J22" s="7">
        <f t="shared" si="2"/>
        <v>5800</v>
      </c>
      <c r="K22" s="7" t="str">
        <f t="shared" si="2"/>
        <v>-</v>
      </c>
      <c r="L22" s="7">
        <f t="shared" si="2"/>
        <v>5500</v>
      </c>
      <c r="M22" s="8" t="s">
        <v>60</v>
      </c>
    </row>
    <row r="23" spans="1:13" s="8" customFormat="1" ht="15" customHeight="1" x14ac:dyDescent="0.25">
      <c r="A23" s="20"/>
      <c r="B23" s="18" t="s">
        <v>40</v>
      </c>
      <c r="C23" s="17"/>
      <c r="D23" s="5">
        <f t="shared" si="0"/>
        <v>171</v>
      </c>
      <c r="E23" s="5">
        <v>44</v>
      </c>
      <c r="F23" s="6">
        <v>127</v>
      </c>
      <c r="G23" s="5">
        <f t="shared" si="1"/>
        <v>10</v>
      </c>
      <c r="H23" s="5">
        <v>4</v>
      </c>
      <c r="I23" s="6">
        <v>6</v>
      </c>
      <c r="J23" s="7">
        <f t="shared" si="2"/>
        <v>1610.0000000000002</v>
      </c>
      <c r="K23" s="7">
        <f t="shared" si="2"/>
        <v>1000</v>
      </c>
      <c r="L23" s="7">
        <f t="shared" si="2"/>
        <v>2016.6666666666667</v>
      </c>
      <c r="M23" s="8" t="s">
        <v>60</v>
      </c>
    </row>
    <row r="24" spans="1:13" s="8" customFormat="1" ht="15" customHeight="1" x14ac:dyDescent="0.25">
      <c r="A24" s="20"/>
      <c r="B24" s="18" t="s">
        <v>41</v>
      </c>
      <c r="C24" s="17"/>
      <c r="D24" s="5">
        <f t="shared" si="0"/>
        <v>70</v>
      </c>
      <c r="E24" s="5">
        <v>36</v>
      </c>
      <c r="F24" s="6">
        <v>34</v>
      </c>
      <c r="G24" s="5">
        <f t="shared" si="1"/>
        <v>6</v>
      </c>
      <c r="H24" s="5">
        <v>4</v>
      </c>
      <c r="I24" s="6">
        <v>2</v>
      </c>
      <c r="J24" s="7">
        <f t="shared" si="2"/>
        <v>1066.6666666666665</v>
      </c>
      <c r="K24" s="7">
        <f t="shared" si="2"/>
        <v>800</v>
      </c>
      <c r="L24" s="7">
        <f t="shared" si="2"/>
        <v>1600</v>
      </c>
      <c r="M24" s="8" t="s">
        <v>60</v>
      </c>
    </row>
    <row r="25" spans="1:13" s="8" customFormat="1" ht="15" customHeight="1" x14ac:dyDescent="0.25">
      <c r="A25" s="20"/>
      <c r="B25" s="18" t="s">
        <v>17</v>
      </c>
      <c r="C25" s="17"/>
      <c r="D25" s="5">
        <f t="shared" ref="D25:I25" si="5">D26-D20-D21-D22-D23-D24</f>
        <v>366</v>
      </c>
      <c r="E25" s="5">
        <f t="shared" si="5"/>
        <v>17</v>
      </c>
      <c r="F25" s="5">
        <f t="shared" si="5"/>
        <v>349</v>
      </c>
      <c r="G25" s="5">
        <f t="shared" si="5"/>
        <v>31</v>
      </c>
      <c r="H25" s="5">
        <f t="shared" si="5"/>
        <v>6</v>
      </c>
      <c r="I25" s="5">
        <f t="shared" si="5"/>
        <v>25</v>
      </c>
      <c r="J25" s="7">
        <f t="shared" si="2"/>
        <v>1080.6451612903227</v>
      </c>
      <c r="K25" s="7">
        <f t="shared" si="2"/>
        <v>183.33333333333334</v>
      </c>
      <c r="L25" s="7">
        <f t="shared" si="2"/>
        <v>1296</v>
      </c>
      <c r="M25" s="8" t="s">
        <v>60</v>
      </c>
    </row>
    <row r="26" spans="1:13" s="8" customFormat="1" ht="15" customHeight="1" x14ac:dyDescent="0.25">
      <c r="A26" s="21"/>
      <c r="B26" s="18" t="s">
        <v>18</v>
      </c>
      <c r="C26" s="17"/>
      <c r="D26" s="5">
        <f t="shared" si="0"/>
        <v>41071</v>
      </c>
      <c r="E26" s="5">
        <v>1434</v>
      </c>
      <c r="F26" s="6">
        <v>39637</v>
      </c>
      <c r="G26" s="5">
        <f t="shared" si="1"/>
        <v>1300</v>
      </c>
      <c r="H26" s="5">
        <v>331</v>
      </c>
      <c r="I26" s="6">
        <v>969</v>
      </c>
      <c r="J26" s="7">
        <f t="shared" si="2"/>
        <v>3059.3076923076924</v>
      </c>
      <c r="K26" s="7">
        <f t="shared" si="2"/>
        <v>333.23262839879152</v>
      </c>
      <c r="L26" s="7">
        <f t="shared" si="2"/>
        <v>3990.5056759545923</v>
      </c>
      <c r="M26" s="8" t="s">
        <v>60</v>
      </c>
    </row>
    <row r="27" spans="1:13" s="8" customFormat="1" ht="15" customHeight="1" x14ac:dyDescent="0.25">
      <c r="A27" s="19" t="s">
        <v>19</v>
      </c>
      <c r="B27" s="18" t="s">
        <v>42</v>
      </c>
      <c r="C27" s="17"/>
      <c r="D27" s="5">
        <f t="shared" si="0"/>
        <v>350</v>
      </c>
      <c r="E27" s="5">
        <v>8</v>
      </c>
      <c r="F27" s="6">
        <v>342</v>
      </c>
      <c r="G27" s="5">
        <f t="shared" si="1"/>
        <v>28</v>
      </c>
      <c r="H27" s="5">
        <v>2</v>
      </c>
      <c r="I27" s="6">
        <v>26</v>
      </c>
      <c r="J27" s="7">
        <f t="shared" si="2"/>
        <v>1150</v>
      </c>
      <c r="K27" s="7">
        <f t="shared" si="2"/>
        <v>300</v>
      </c>
      <c r="L27" s="7">
        <f t="shared" si="2"/>
        <v>1215.3846153846152</v>
      </c>
      <c r="M27" s="8" t="s">
        <v>60</v>
      </c>
    </row>
    <row r="28" spans="1:13" s="8" customFormat="1" ht="15" customHeight="1" x14ac:dyDescent="0.25">
      <c r="A28" s="20"/>
      <c r="B28" s="18" t="s">
        <v>43</v>
      </c>
      <c r="C28" s="17"/>
      <c r="D28" s="5">
        <f t="shared" si="0"/>
        <v>2205</v>
      </c>
      <c r="E28" s="5">
        <v>10</v>
      </c>
      <c r="F28" s="6">
        <v>2195</v>
      </c>
      <c r="G28" s="5">
        <f t="shared" si="1"/>
        <v>77</v>
      </c>
      <c r="H28" s="5">
        <v>6</v>
      </c>
      <c r="I28" s="6">
        <v>71</v>
      </c>
      <c r="J28" s="7">
        <f t="shared" si="2"/>
        <v>2763.6363636363635</v>
      </c>
      <c r="K28" s="7">
        <f t="shared" si="2"/>
        <v>66.666666666666671</v>
      </c>
      <c r="L28" s="7">
        <f t="shared" si="2"/>
        <v>2991.5492957746478</v>
      </c>
      <c r="M28" s="8" t="s">
        <v>60</v>
      </c>
    </row>
    <row r="29" spans="1:13" s="8" customFormat="1" ht="15" customHeight="1" x14ac:dyDescent="0.25">
      <c r="A29" s="20"/>
      <c r="B29" s="18" t="s">
        <v>44</v>
      </c>
      <c r="C29" s="17"/>
      <c r="D29" s="5">
        <f t="shared" si="0"/>
        <v>3102</v>
      </c>
      <c r="E29" s="5">
        <v>19</v>
      </c>
      <c r="F29" s="6">
        <v>3083</v>
      </c>
      <c r="G29" s="5">
        <f t="shared" si="1"/>
        <v>148</v>
      </c>
      <c r="H29" s="5">
        <v>14</v>
      </c>
      <c r="I29" s="6">
        <v>134</v>
      </c>
      <c r="J29" s="7">
        <f t="shared" si="2"/>
        <v>1995.9459459459461</v>
      </c>
      <c r="K29" s="7">
        <f t="shared" si="2"/>
        <v>35.714285714285722</v>
      </c>
      <c r="L29" s="7">
        <f t="shared" si="2"/>
        <v>2200.7462686567164</v>
      </c>
      <c r="M29" s="8" t="s">
        <v>60</v>
      </c>
    </row>
    <row r="30" spans="1:13" s="8" customFormat="1" ht="15" customHeight="1" x14ac:dyDescent="0.25">
      <c r="A30" s="20"/>
      <c r="B30" s="18" t="s">
        <v>45</v>
      </c>
      <c r="C30" s="17"/>
      <c r="D30" s="5">
        <f t="shared" si="0"/>
        <v>656</v>
      </c>
      <c r="E30" s="5">
        <v>6</v>
      </c>
      <c r="F30" s="6">
        <v>650</v>
      </c>
      <c r="G30" s="5">
        <f t="shared" si="1"/>
        <v>34</v>
      </c>
      <c r="H30" s="5">
        <v>1</v>
      </c>
      <c r="I30" s="6">
        <v>33</v>
      </c>
      <c r="J30" s="7">
        <f t="shared" si="2"/>
        <v>1829.4117647058822</v>
      </c>
      <c r="K30" s="7">
        <f t="shared" si="2"/>
        <v>500</v>
      </c>
      <c r="L30" s="7">
        <f t="shared" si="2"/>
        <v>1869.6969696969695</v>
      </c>
      <c r="M30" s="8" t="s">
        <v>60</v>
      </c>
    </row>
    <row r="31" spans="1:13" s="8" customFormat="1" ht="15" customHeight="1" x14ac:dyDescent="0.25">
      <c r="A31" s="20"/>
      <c r="B31" s="18" t="s">
        <v>46</v>
      </c>
      <c r="C31" s="17"/>
      <c r="D31" s="5">
        <f t="shared" si="0"/>
        <v>1268</v>
      </c>
      <c r="E31" s="5">
        <v>12</v>
      </c>
      <c r="F31" s="6">
        <v>1256</v>
      </c>
      <c r="G31" s="5">
        <f t="shared" si="1"/>
        <v>166</v>
      </c>
      <c r="H31" s="5">
        <v>1</v>
      </c>
      <c r="I31" s="6">
        <v>165</v>
      </c>
      <c r="J31" s="7">
        <f t="shared" si="2"/>
        <v>663.85542168674704</v>
      </c>
      <c r="K31" s="7">
        <f t="shared" si="2"/>
        <v>1100</v>
      </c>
      <c r="L31" s="7">
        <f t="shared" si="2"/>
        <v>661.21212121212125</v>
      </c>
      <c r="M31" s="8" t="s">
        <v>60</v>
      </c>
    </row>
    <row r="32" spans="1:13" s="8" customFormat="1" ht="15" customHeight="1" x14ac:dyDescent="0.25">
      <c r="A32" s="20"/>
      <c r="B32" s="18" t="s">
        <v>47</v>
      </c>
      <c r="C32" s="17"/>
      <c r="D32" s="5">
        <f t="shared" si="0"/>
        <v>426</v>
      </c>
      <c r="E32" s="5">
        <v>8</v>
      </c>
      <c r="F32" s="6">
        <v>418</v>
      </c>
      <c r="G32" s="5">
        <f t="shared" si="1"/>
        <v>12</v>
      </c>
      <c r="H32" s="5">
        <v>3</v>
      </c>
      <c r="I32" s="6">
        <v>9</v>
      </c>
      <c r="J32" s="7">
        <f t="shared" si="2"/>
        <v>3450</v>
      </c>
      <c r="K32" s="7">
        <f t="shared" si="2"/>
        <v>166.66666666666666</v>
      </c>
      <c r="L32" s="7">
        <f t="shared" si="2"/>
        <v>4544.4444444444443</v>
      </c>
      <c r="M32" s="8" t="s">
        <v>60</v>
      </c>
    </row>
    <row r="33" spans="1:13" s="8" customFormat="1" ht="15" customHeight="1" x14ac:dyDescent="0.25">
      <c r="A33" s="20"/>
      <c r="B33" s="18" t="s">
        <v>48</v>
      </c>
      <c r="C33" s="17"/>
      <c r="D33" s="5">
        <f t="shared" si="0"/>
        <v>408</v>
      </c>
      <c r="E33" s="5">
        <v>9</v>
      </c>
      <c r="F33" s="6">
        <v>399</v>
      </c>
      <c r="G33" s="5">
        <f t="shared" si="1"/>
        <v>22</v>
      </c>
      <c r="H33" s="5">
        <v>3</v>
      </c>
      <c r="I33" s="6">
        <v>19</v>
      </c>
      <c r="J33" s="7">
        <f t="shared" si="2"/>
        <v>1754.5454545454547</v>
      </c>
      <c r="K33" s="7">
        <f t="shared" si="2"/>
        <v>200</v>
      </c>
      <c r="L33" s="7">
        <f t="shared" si="2"/>
        <v>2000</v>
      </c>
      <c r="M33" s="8" t="s">
        <v>60</v>
      </c>
    </row>
    <row r="34" spans="1:13" s="8" customFormat="1" ht="15" customHeight="1" x14ac:dyDescent="0.25">
      <c r="A34" s="20"/>
      <c r="B34" s="18" t="s">
        <v>49</v>
      </c>
      <c r="C34" s="17"/>
      <c r="D34" s="5">
        <f t="shared" si="0"/>
        <v>2936</v>
      </c>
      <c r="E34" s="5">
        <v>70</v>
      </c>
      <c r="F34" s="6">
        <v>2866</v>
      </c>
      <c r="G34" s="5">
        <f t="shared" si="1"/>
        <v>213</v>
      </c>
      <c r="H34" s="5">
        <v>18</v>
      </c>
      <c r="I34" s="6">
        <v>195</v>
      </c>
      <c r="J34" s="7">
        <f t="shared" si="2"/>
        <v>1278.4037558685445</v>
      </c>
      <c r="K34" s="7">
        <f t="shared" si="2"/>
        <v>288.88888888888886</v>
      </c>
      <c r="L34" s="7">
        <f t="shared" si="2"/>
        <v>1369.7435897435896</v>
      </c>
      <c r="M34" s="8" t="s">
        <v>60</v>
      </c>
    </row>
    <row r="35" spans="1:13" s="8" customFormat="1" ht="15" customHeight="1" x14ac:dyDescent="0.25">
      <c r="A35" s="20"/>
      <c r="B35" s="18" t="s">
        <v>50</v>
      </c>
      <c r="C35" s="17"/>
      <c r="D35" s="5">
        <f t="shared" si="0"/>
        <v>432</v>
      </c>
      <c r="E35" s="5">
        <v>5</v>
      </c>
      <c r="F35" s="6">
        <v>427</v>
      </c>
      <c r="G35" s="5">
        <f t="shared" si="1"/>
        <v>14</v>
      </c>
      <c r="H35" s="5">
        <v>1</v>
      </c>
      <c r="I35" s="6">
        <v>13</v>
      </c>
      <c r="J35" s="7">
        <f t="shared" si="2"/>
        <v>2985.7142857142858</v>
      </c>
      <c r="K35" s="7">
        <f t="shared" si="2"/>
        <v>400</v>
      </c>
      <c r="L35" s="7">
        <f t="shared" si="2"/>
        <v>3184.6153846153848</v>
      </c>
      <c r="M35" s="8" t="s">
        <v>60</v>
      </c>
    </row>
    <row r="36" spans="1:13" s="8" customFormat="1" ht="15" customHeight="1" x14ac:dyDescent="0.25">
      <c r="A36" s="20"/>
      <c r="B36" s="18" t="s">
        <v>51</v>
      </c>
      <c r="C36" s="17"/>
      <c r="D36" s="5">
        <f t="shared" si="0"/>
        <v>93</v>
      </c>
      <c r="E36" s="5">
        <v>0</v>
      </c>
      <c r="F36" s="6">
        <v>93</v>
      </c>
      <c r="G36" s="5">
        <f t="shared" si="1"/>
        <v>6</v>
      </c>
      <c r="H36" s="5">
        <v>1</v>
      </c>
      <c r="I36" s="6">
        <v>5</v>
      </c>
      <c r="J36" s="7">
        <f t="shared" si="2"/>
        <v>1450</v>
      </c>
      <c r="K36" s="7">
        <f t="shared" si="2"/>
        <v>-100</v>
      </c>
      <c r="L36" s="7">
        <f t="shared" si="2"/>
        <v>1760.0000000000002</v>
      </c>
      <c r="M36" s="8" t="s">
        <v>60</v>
      </c>
    </row>
    <row r="37" spans="1:13" s="8" customFormat="1" ht="15" customHeight="1" x14ac:dyDescent="0.25">
      <c r="A37" s="20"/>
      <c r="B37" s="18" t="s">
        <v>52</v>
      </c>
      <c r="C37" s="17"/>
      <c r="D37" s="5">
        <f t="shared" si="0"/>
        <v>395</v>
      </c>
      <c r="E37" s="5">
        <v>10</v>
      </c>
      <c r="F37" s="6">
        <v>385</v>
      </c>
      <c r="G37" s="5">
        <f t="shared" si="1"/>
        <v>29</v>
      </c>
      <c r="H37" s="5">
        <v>4</v>
      </c>
      <c r="I37" s="6">
        <v>25</v>
      </c>
      <c r="J37" s="7">
        <f t="shared" si="2"/>
        <v>1262.0689655172414</v>
      </c>
      <c r="K37" s="7">
        <f t="shared" si="2"/>
        <v>150</v>
      </c>
      <c r="L37" s="7">
        <f t="shared" si="2"/>
        <v>1440</v>
      </c>
      <c r="M37" s="8" t="s">
        <v>60</v>
      </c>
    </row>
    <row r="38" spans="1:13" s="8" customFormat="1" ht="15" customHeight="1" x14ac:dyDescent="0.25">
      <c r="A38" s="20"/>
      <c r="B38" s="18" t="s">
        <v>53</v>
      </c>
      <c r="C38" s="17"/>
      <c r="D38" s="5">
        <f t="shared" si="0"/>
        <v>326</v>
      </c>
      <c r="E38" s="5">
        <v>0</v>
      </c>
      <c r="F38" s="6">
        <v>326</v>
      </c>
      <c r="G38" s="5">
        <f t="shared" si="1"/>
        <v>32</v>
      </c>
      <c r="H38" s="5">
        <v>0</v>
      </c>
      <c r="I38" s="6">
        <v>32</v>
      </c>
      <c r="J38" s="7">
        <f t="shared" si="2"/>
        <v>918.75</v>
      </c>
      <c r="K38" s="7" t="str">
        <f t="shared" si="2"/>
        <v>-</v>
      </c>
      <c r="L38" s="7">
        <f t="shared" si="2"/>
        <v>918.75</v>
      </c>
      <c r="M38" s="8" t="s">
        <v>60</v>
      </c>
    </row>
    <row r="39" spans="1:13" s="8" customFormat="1" ht="15" customHeight="1" x14ac:dyDescent="0.25">
      <c r="A39" s="20"/>
      <c r="B39" s="18" t="s">
        <v>20</v>
      </c>
      <c r="C39" s="17"/>
      <c r="D39" s="5">
        <f t="shared" ref="D39:I39" si="6">D40-D27-D28-D29-D30-D31-D32-D33-D34-D35-D36-D37-D38</f>
        <v>2137</v>
      </c>
      <c r="E39" s="5">
        <f t="shared" si="6"/>
        <v>11</v>
      </c>
      <c r="F39" s="5">
        <f t="shared" si="6"/>
        <v>2126</v>
      </c>
      <c r="G39" s="5">
        <f t="shared" si="6"/>
        <v>321</v>
      </c>
      <c r="H39" s="5">
        <f t="shared" si="6"/>
        <v>5</v>
      </c>
      <c r="I39" s="5">
        <f t="shared" si="6"/>
        <v>316</v>
      </c>
      <c r="J39" s="7">
        <f t="shared" si="2"/>
        <v>565.73208722741435</v>
      </c>
      <c r="K39" s="7">
        <f t="shared" si="2"/>
        <v>120.00000000000001</v>
      </c>
      <c r="L39" s="7">
        <f t="shared" si="2"/>
        <v>572.78481012658233</v>
      </c>
      <c r="M39" s="8" t="s">
        <v>60</v>
      </c>
    </row>
    <row r="40" spans="1:13" s="8" customFormat="1" ht="15" customHeight="1" x14ac:dyDescent="0.25">
      <c r="A40" s="21"/>
      <c r="B40" s="18" t="s">
        <v>21</v>
      </c>
      <c r="C40" s="17"/>
      <c r="D40" s="5">
        <f t="shared" si="0"/>
        <v>14734</v>
      </c>
      <c r="E40" s="5">
        <v>168</v>
      </c>
      <c r="F40" s="6">
        <v>14566</v>
      </c>
      <c r="G40" s="5">
        <f t="shared" si="1"/>
        <v>1102</v>
      </c>
      <c r="H40" s="5">
        <v>59</v>
      </c>
      <c r="I40" s="6">
        <v>1043</v>
      </c>
      <c r="J40" s="7">
        <f t="shared" si="2"/>
        <v>1237.0235934664247</v>
      </c>
      <c r="K40" s="7">
        <f t="shared" si="2"/>
        <v>184.74576271186442</v>
      </c>
      <c r="L40" s="7">
        <f t="shared" si="2"/>
        <v>1296.548418024928</v>
      </c>
      <c r="M40" s="8" t="s">
        <v>60</v>
      </c>
    </row>
    <row r="41" spans="1:13" s="8" customFormat="1" ht="15" customHeight="1" x14ac:dyDescent="0.25">
      <c r="A41" s="19" t="s">
        <v>22</v>
      </c>
      <c r="B41" s="18" t="s">
        <v>54</v>
      </c>
      <c r="C41" s="17"/>
      <c r="D41" s="5">
        <f t="shared" si="0"/>
        <v>5609</v>
      </c>
      <c r="E41" s="5">
        <v>145</v>
      </c>
      <c r="F41" s="6">
        <v>5464</v>
      </c>
      <c r="G41" s="5">
        <f t="shared" si="1"/>
        <v>93</v>
      </c>
      <c r="H41" s="5">
        <v>36</v>
      </c>
      <c r="I41" s="6">
        <v>57</v>
      </c>
      <c r="J41" s="7">
        <f t="shared" si="2"/>
        <v>5931.1827956989246</v>
      </c>
      <c r="K41" s="7">
        <f t="shared" si="2"/>
        <v>302.77777777777777</v>
      </c>
      <c r="L41" s="7">
        <f t="shared" si="2"/>
        <v>9485.9649122807023</v>
      </c>
      <c r="M41" s="8" t="s">
        <v>60</v>
      </c>
    </row>
    <row r="42" spans="1:13" s="8" customFormat="1" ht="15" customHeight="1" x14ac:dyDescent="0.25">
      <c r="A42" s="20"/>
      <c r="B42" s="18" t="s">
        <v>55</v>
      </c>
      <c r="C42" s="17"/>
      <c r="D42" s="5">
        <f t="shared" si="0"/>
        <v>1507</v>
      </c>
      <c r="E42" s="5">
        <v>44</v>
      </c>
      <c r="F42" s="6">
        <v>1463</v>
      </c>
      <c r="G42" s="5">
        <f t="shared" si="1"/>
        <v>19</v>
      </c>
      <c r="H42" s="5">
        <v>2</v>
      </c>
      <c r="I42" s="6">
        <v>17</v>
      </c>
      <c r="J42" s="7">
        <f t="shared" si="2"/>
        <v>7831.5789473684208</v>
      </c>
      <c r="K42" s="7">
        <f t="shared" si="2"/>
        <v>2100</v>
      </c>
      <c r="L42" s="7">
        <f t="shared" si="2"/>
        <v>8505.8823529411766</v>
      </c>
      <c r="M42" s="8" t="s">
        <v>60</v>
      </c>
    </row>
    <row r="43" spans="1:13" s="8" customFormat="1" ht="15" customHeight="1" x14ac:dyDescent="0.25">
      <c r="A43" s="20"/>
      <c r="B43" s="18" t="s">
        <v>23</v>
      </c>
      <c r="C43" s="17"/>
      <c r="D43" s="5">
        <f t="shared" ref="D43:I43" si="7">D44-D41-D42</f>
        <v>98</v>
      </c>
      <c r="E43" s="5">
        <f t="shared" si="7"/>
        <v>2</v>
      </c>
      <c r="F43" s="5">
        <f t="shared" si="7"/>
        <v>96</v>
      </c>
      <c r="G43" s="5">
        <f t="shared" si="7"/>
        <v>41</v>
      </c>
      <c r="H43" s="5">
        <f t="shared" si="7"/>
        <v>1</v>
      </c>
      <c r="I43" s="5">
        <f t="shared" si="7"/>
        <v>40</v>
      </c>
      <c r="J43" s="7">
        <f t="shared" si="2"/>
        <v>139.02439024390242</v>
      </c>
      <c r="K43" s="7">
        <f t="shared" si="2"/>
        <v>100</v>
      </c>
      <c r="L43" s="7">
        <f t="shared" si="2"/>
        <v>140</v>
      </c>
      <c r="M43" s="8" t="s">
        <v>60</v>
      </c>
    </row>
    <row r="44" spans="1:13" s="8" customFormat="1" ht="15" customHeight="1" x14ac:dyDescent="0.25">
      <c r="A44" s="21"/>
      <c r="B44" s="18" t="s">
        <v>24</v>
      </c>
      <c r="C44" s="17"/>
      <c r="D44" s="5">
        <f t="shared" si="0"/>
        <v>7214</v>
      </c>
      <c r="E44" s="5">
        <v>191</v>
      </c>
      <c r="F44" s="6">
        <v>7023</v>
      </c>
      <c r="G44" s="5">
        <f t="shared" si="1"/>
        <v>153</v>
      </c>
      <c r="H44" s="5">
        <v>39</v>
      </c>
      <c r="I44" s="6">
        <v>114</v>
      </c>
      <c r="J44" s="7">
        <f t="shared" si="2"/>
        <v>4615.0326797385624</v>
      </c>
      <c r="K44" s="7">
        <f t="shared" si="2"/>
        <v>389.74358974358978</v>
      </c>
      <c r="L44" s="7">
        <f t="shared" si="2"/>
        <v>6060.5263157894742</v>
      </c>
      <c r="M44" s="8" t="s">
        <v>60</v>
      </c>
    </row>
    <row r="45" spans="1:13" s="8" customFormat="1" ht="20.25" customHeight="1" x14ac:dyDescent="0.25">
      <c r="A45" s="19" t="s">
        <v>25</v>
      </c>
      <c r="B45" s="18" t="s">
        <v>56</v>
      </c>
      <c r="C45" s="17"/>
      <c r="D45" s="5">
        <f t="shared" si="0"/>
        <v>249</v>
      </c>
      <c r="E45" s="5">
        <v>28</v>
      </c>
      <c r="F45" s="6">
        <v>221</v>
      </c>
      <c r="G45" s="5">
        <f t="shared" si="1"/>
        <v>15</v>
      </c>
      <c r="H45" s="5">
        <v>0</v>
      </c>
      <c r="I45" s="6">
        <v>15</v>
      </c>
      <c r="J45" s="7">
        <f t="shared" si="2"/>
        <v>1560.0000000000002</v>
      </c>
      <c r="K45" s="7" t="str">
        <f t="shared" si="2"/>
        <v>-</v>
      </c>
      <c r="L45" s="7">
        <f t="shared" si="2"/>
        <v>1373.3333333333333</v>
      </c>
      <c r="M45" s="8" t="s">
        <v>60</v>
      </c>
    </row>
    <row r="46" spans="1:13" s="8" customFormat="1" ht="17.25" customHeight="1" x14ac:dyDescent="0.25">
      <c r="A46" s="20"/>
      <c r="B46" s="18" t="s">
        <v>26</v>
      </c>
      <c r="C46" s="17"/>
      <c r="D46" s="5">
        <f t="shared" ref="D46:I46" si="8">D47-D45</f>
        <v>210</v>
      </c>
      <c r="E46" s="5">
        <f t="shared" si="8"/>
        <v>1</v>
      </c>
      <c r="F46" s="5">
        <f t="shared" si="8"/>
        <v>209</v>
      </c>
      <c r="G46" s="5">
        <f t="shared" si="8"/>
        <v>37</v>
      </c>
      <c r="H46" s="5">
        <f t="shared" si="8"/>
        <v>0</v>
      </c>
      <c r="I46" s="5">
        <f t="shared" si="8"/>
        <v>37</v>
      </c>
      <c r="J46" s="7">
        <f t="shared" si="2"/>
        <v>467.56756756756755</v>
      </c>
      <c r="K46" s="7" t="str">
        <f t="shared" si="2"/>
        <v>-</v>
      </c>
      <c r="L46" s="7">
        <f t="shared" si="2"/>
        <v>464.86486486486484</v>
      </c>
      <c r="M46" s="8" t="s">
        <v>60</v>
      </c>
    </row>
    <row r="47" spans="1:13" s="8" customFormat="1" ht="19.5" customHeight="1" x14ac:dyDescent="0.25">
      <c r="A47" s="21"/>
      <c r="B47" s="22" t="s">
        <v>27</v>
      </c>
      <c r="C47" s="23"/>
      <c r="D47" s="5">
        <f t="shared" si="0"/>
        <v>459</v>
      </c>
      <c r="E47" s="5">
        <v>29</v>
      </c>
      <c r="F47" s="6">
        <v>430</v>
      </c>
      <c r="G47" s="5">
        <f t="shared" si="1"/>
        <v>52</v>
      </c>
      <c r="H47" s="5">
        <v>0</v>
      </c>
      <c r="I47" s="6">
        <v>52</v>
      </c>
      <c r="J47" s="7">
        <f t="shared" si="2"/>
        <v>782.69230769230762</v>
      </c>
      <c r="K47" s="7" t="str">
        <f t="shared" si="2"/>
        <v>-</v>
      </c>
      <c r="L47" s="7">
        <f t="shared" si="2"/>
        <v>726.92307692307702</v>
      </c>
      <c r="M47" s="8" t="s">
        <v>60</v>
      </c>
    </row>
    <row r="48" spans="1:13" s="8" customFormat="1" ht="15" customHeight="1" x14ac:dyDescent="0.25">
      <c r="A48" s="11"/>
      <c r="B48" s="24" t="s">
        <v>28</v>
      </c>
      <c r="C48" s="23"/>
      <c r="D48" s="5">
        <f t="shared" si="0"/>
        <v>176</v>
      </c>
      <c r="E48" s="5">
        <v>136</v>
      </c>
      <c r="F48" s="12">
        <v>40</v>
      </c>
      <c r="G48" s="5">
        <f t="shared" si="1"/>
        <v>322</v>
      </c>
      <c r="H48" s="13">
        <v>51</v>
      </c>
      <c r="I48" s="12">
        <v>271</v>
      </c>
      <c r="J48" s="14">
        <f t="shared" si="2"/>
        <v>-45.341614906832298</v>
      </c>
      <c r="K48" s="14">
        <f t="shared" si="2"/>
        <v>166.66666666666666</v>
      </c>
      <c r="L48" s="14">
        <f t="shared" si="2"/>
        <v>-85.239852398523979</v>
      </c>
      <c r="M48" s="8" t="s">
        <v>60</v>
      </c>
    </row>
    <row r="49" spans="1:13" s="8" customFormat="1" ht="15" customHeight="1" x14ac:dyDescent="0.25">
      <c r="A49" s="15"/>
      <c r="B49" s="16" t="s">
        <v>29</v>
      </c>
      <c r="C49" s="17"/>
      <c r="D49" s="5">
        <f>D19+D26+D40+D44+D47+D48</f>
        <v>302100</v>
      </c>
      <c r="E49" s="5">
        <f t="shared" ref="E49:I49" si="9">E19+E26+E40+E44+E47+E48</f>
        <v>17706</v>
      </c>
      <c r="F49" s="5">
        <f t="shared" si="9"/>
        <v>284394</v>
      </c>
      <c r="G49" s="5">
        <f t="shared" si="9"/>
        <v>9992</v>
      </c>
      <c r="H49" s="5">
        <f t="shared" si="9"/>
        <v>2527</v>
      </c>
      <c r="I49" s="5">
        <f t="shared" si="9"/>
        <v>7465</v>
      </c>
      <c r="J49" s="7">
        <f t="shared" si="2"/>
        <v>2923.4187349879903</v>
      </c>
      <c r="K49" s="7">
        <f t="shared" si="2"/>
        <v>600.67273446774834</v>
      </c>
      <c r="L49" s="7">
        <f t="shared" si="2"/>
        <v>3709.6985934360346</v>
      </c>
      <c r="M49" s="8" t="s">
        <v>60</v>
      </c>
    </row>
    <row r="51" spans="1:13" ht="62.45" customHeight="1" x14ac:dyDescent="0.25">
      <c r="A51" s="29" t="s">
        <v>61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</row>
  </sheetData>
  <mergeCells count="50">
    <mergeCell ref="A51:L51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1:L1"/>
    <mergeCell ref="A2:C3"/>
    <mergeCell ref="D2:F2"/>
    <mergeCell ref="G2:I2"/>
    <mergeCell ref="J2:L2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B33:C33"/>
    <mergeCell ref="B34:C34"/>
    <mergeCell ref="B35:C35"/>
    <mergeCell ref="B36:C36"/>
    <mergeCell ref="B37:C37"/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</mergeCells>
  <phoneticPr fontId="1" type="noConversion"/>
  <printOptions horizontalCentered="1"/>
  <pageMargins left="0.35433070866141736" right="0.39370078740157483" top="0.3149606299212598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來臺旅客按居住地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Administrator</cp:lastModifiedBy>
  <cp:lastPrinted>2018-08-24T04:06:30Z</cp:lastPrinted>
  <dcterms:created xsi:type="dcterms:W3CDTF">2018-08-16T04:21:57Z</dcterms:created>
  <dcterms:modified xsi:type="dcterms:W3CDTF">2023-01-31T07:23:24Z</dcterms:modified>
</cp:coreProperties>
</file>