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111\EN\"/>
    </mc:Choice>
  </mc:AlternateContent>
  <xr:revisionPtr revIDLastSave="0" documentId="13_ncr:1_{A8963074-DAAA-48EF-BF00-A14869BA41BE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<sst xmlns="http://schemas.openxmlformats.org/spreadsheetml/2006/main" count="117" uniqueCount="72">
  <si>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</si>
  <si>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</si>
  <si>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</si>
  <si>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</si>
  <si>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</si>
  <si>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</si>
  <si>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</si>
  <si>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</si>
  <si>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</si>
  <si>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</si>
  <si>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</si>
  <si>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</si>
  <si>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</si>
  <si>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</si>
  <si>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</si>
  <si>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</si>
  <si>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</si>
  <si>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</si>
  <si>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</si>
  <si>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</si>
  <si>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</si>
  <si>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</si>
  <si>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</si>
  <si>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</si>
  <si>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</si>
  <si>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</si>
  <si>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</si>
  <si>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</si>
  <si>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</si>
  <si>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</si>
  <si>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</si>
  <si>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</si>
  <si>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</si>
  <si>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</si>
  <si>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</si>
  <si>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</si>
  <si>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</si>
  <si>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</si>
  <si>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</si>
  <si>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</si>
  <si>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</si>
  <si>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</si>
  <si>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</si>
  <si>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</si>
  <si>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</si>
  <si>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</si>
  <si>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</si>
  <si>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</si>
  <si>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</si>
  <si>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</si>
  <si>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</si>
  <si>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</si>
  <si>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</si>
  <si>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</si>
  <si>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</si>
  <si>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</si>
  <si>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</si>
  <si>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</si>
  <si>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</si>
  <si>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</si>
  <si>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</si>
  <si>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</si>
  <si>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</si>
  <si>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</si>
  <si>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</si>
  <si>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</si>
  <si>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</si>
  <si>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</si>
  <si>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</si>
  <si>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</si>
  <si>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</si>
  <si>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111年11月來臺旅客人次～按停留夜數分
Table 1-8  Visitor Arrivals by Length of Stay,
November,2022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</si>
</sst>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67</v>
      </c>
      <c r="E3" s="4">
        <v>331</v>
      </c>
      <c r="F3" s="4">
        <v>539</v>
      </c>
      <c r="G3" s="4">
        <v>648</v>
      </c>
      <c r="H3" s="4">
        <v>971</v>
      </c>
      <c r="I3" s="4">
        <v>947</v>
      </c>
      <c r="J3" s="4">
        <v>344</v>
      </c>
      <c r="K3" s="4">
        <v>107</v>
      </c>
      <c r="L3" s="4">
        <v>35</v>
      </c>
      <c r="M3" s="4">
        <v>1327</v>
      </c>
      <c r="N3" s="11">
        <f>SUM(D3:M3)</f>
        <v>5316</v>
      </c>
      <c r="O3" s="4">
        <v>217612</v>
      </c>
      <c r="P3" s="4">
        <v>34634</v>
      </c>
      <c r="Q3" s="11">
        <f>SUM(D3:L3)</f>
        <v>3989</v>
      </c>
      <c r="R3" s="6">
        <f t="shared" ref="R3:R48" si="0">IF(P3&lt;&gt;0,P3/SUM(D3:L3),0)</f>
        <v>8.6823765354725495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99</v>
      </c>
      <c r="E4" s="5">
        <v>126</v>
      </c>
      <c r="F4" s="5">
        <v>101</v>
      </c>
      <c r="G4" s="5">
        <v>79</v>
      </c>
      <c r="H4" s="5">
        <v>136</v>
      </c>
      <c r="I4" s="5">
        <v>192</v>
      </c>
      <c r="J4" s="5">
        <v>163</v>
      </c>
      <c r="K4" s="5">
        <v>112</v>
      </c>
      <c r="L4" s="5">
        <v>83</v>
      </c>
      <c r="M4" s="5">
        <v>1836</v>
      </c>
      <c r="N4" s="11">
        <f t="shared" ref="N4:N14" si="1">SUM(D4:M4)</f>
        <v>2927</v>
      </c>
      <c r="O4" s="5">
        <v>582598</v>
      </c>
      <c r="P4" s="5">
        <v>19135</v>
      </c>
      <c r="Q4" s="11">
        <f t="shared" ref="Q4:Q48" si="2">SUM(D4:L4)</f>
        <v>1091</v>
      </c>
      <c r="R4" s="6">
        <f t="shared" si="0"/>
        <v>17.538955087076076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820</v>
      </c>
      <c r="E5" s="5">
        <v>3434</v>
      </c>
      <c r="F5" s="5">
        <v>4321</v>
      </c>
      <c r="G5" s="5">
        <v>2781</v>
      </c>
      <c r="H5" s="5">
        <v>2853</v>
      </c>
      <c r="I5" s="5">
        <v>1778</v>
      </c>
      <c r="J5" s="5">
        <v>946</v>
      </c>
      <c r="K5" s="5">
        <v>630</v>
      </c>
      <c r="L5" s="5">
        <v>360</v>
      </c>
      <c r="M5" s="5">
        <v>1685</v>
      </c>
      <c r="N5" s="11">
        <f t="shared" si="1"/>
        <v>19608</v>
      </c>
      <c r="O5" s="5">
        <v>956691</v>
      </c>
      <c r="P5" s="5">
        <v>141953</v>
      </c>
      <c r="Q5" s="11">
        <f t="shared" si="2"/>
        <v>17923</v>
      </c>
      <c r="R5" s="6">
        <f t="shared" si="0"/>
        <v>7.920158455615689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479</v>
      </c>
      <c r="E6" s="5">
        <v>2233</v>
      </c>
      <c r="F6" s="5">
        <v>4345</v>
      </c>
      <c r="G6" s="5">
        <v>1923</v>
      </c>
      <c r="H6" s="5">
        <v>1443</v>
      </c>
      <c r="I6" s="5">
        <v>689</v>
      </c>
      <c r="J6" s="5">
        <v>364</v>
      </c>
      <c r="K6" s="5">
        <v>222</v>
      </c>
      <c r="L6" s="5">
        <v>143</v>
      </c>
      <c r="M6" s="5">
        <v>536</v>
      </c>
      <c r="N6" s="11">
        <f t="shared" si="1"/>
        <v>12377</v>
      </c>
      <c r="O6" s="5">
        <v>320667</v>
      </c>
      <c r="P6" s="5">
        <v>69407</v>
      </c>
      <c r="Q6" s="11">
        <f t="shared" si="2"/>
        <v>11841</v>
      </c>
      <c r="R6" s="6">
        <f t="shared" si="0"/>
        <v>5.8615826366016384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73</v>
      </c>
      <c r="E7" s="5">
        <v>72</v>
      </c>
      <c r="F7" s="5">
        <v>123</v>
      </c>
      <c r="G7" s="5">
        <v>120</v>
      </c>
      <c r="H7" s="5">
        <v>203</v>
      </c>
      <c r="I7" s="5">
        <v>189</v>
      </c>
      <c r="J7" s="5">
        <v>121</v>
      </c>
      <c r="K7" s="5">
        <v>101</v>
      </c>
      <c r="L7" s="5">
        <v>57</v>
      </c>
      <c r="M7" s="5">
        <v>371</v>
      </c>
      <c r="N7" s="11">
        <f t="shared" si="1"/>
        <v>1430</v>
      </c>
      <c r="O7" s="5">
        <v>221040</v>
      </c>
      <c r="P7" s="5">
        <v>16252</v>
      </c>
      <c r="Q7" s="11">
        <f t="shared" si="2"/>
        <v>1059</v>
      </c>
      <c r="R7" s="6">
        <f t="shared" si="0"/>
        <v>15.346553352219075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25</v>
      </c>
      <c r="E8" s="5">
        <v>55</v>
      </c>
      <c r="F8" s="5">
        <v>91</v>
      </c>
      <c r="G8" s="5">
        <v>90</v>
      </c>
      <c r="H8" s="5">
        <v>123</v>
      </c>
      <c r="I8" s="5">
        <v>106</v>
      </c>
      <c r="J8" s="5">
        <v>65</v>
      </c>
      <c r="K8" s="5">
        <v>27</v>
      </c>
      <c r="L8" s="5">
        <v>19</v>
      </c>
      <c r="M8" s="5">
        <v>60</v>
      </c>
      <c r="N8" s="11">
        <f t="shared" si="1"/>
        <v>661</v>
      </c>
      <c r="O8" s="5">
        <v>33655</v>
      </c>
      <c r="P8" s="5">
        <v>6676</v>
      </c>
      <c r="Q8" s="11">
        <f t="shared" si="2"/>
        <v>601</v>
      </c>
      <c r="R8" s="6">
        <f t="shared" si="0"/>
        <v>11.108153078202996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220</v>
      </c>
      <c r="E9" s="5">
        <v>229</v>
      </c>
      <c r="F9" s="5">
        <v>666</v>
      </c>
      <c r="G9" s="5">
        <v>999</v>
      </c>
      <c r="H9" s="5">
        <v>2607</v>
      </c>
      <c r="I9" s="5">
        <v>1717</v>
      </c>
      <c r="J9" s="5">
        <v>661</v>
      </c>
      <c r="K9" s="5">
        <v>259</v>
      </c>
      <c r="L9" s="5">
        <v>173</v>
      </c>
      <c r="M9" s="5">
        <v>1054</v>
      </c>
      <c r="N9" s="11">
        <f t="shared" si="1"/>
        <v>8585</v>
      </c>
      <c r="O9" s="5">
        <v>941489</v>
      </c>
      <c r="P9" s="5">
        <v>79298</v>
      </c>
      <c r="Q9" s="11">
        <f t="shared" si="2"/>
        <v>7531</v>
      </c>
      <c r="R9" s="6">
        <f t="shared" si="0"/>
        <v>10.529544549196654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247</v>
      </c>
      <c r="E10" s="5">
        <v>584</v>
      </c>
      <c r="F10" s="5">
        <v>1523</v>
      </c>
      <c r="G10" s="5">
        <v>2330</v>
      </c>
      <c r="H10" s="5">
        <v>5257</v>
      </c>
      <c r="I10" s="5">
        <v>3225</v>
      </c>
      <c r="J10" s="5">
        <v>624</v>
      </c>
      <c r="K10" s="5">
        <v>133</v>
      </c>
      <c r="L10" s="5">
        <v>69</v>
      </c>
      <c r="M10" s="5">
        <v>230</v>
      </c>
      <c r="N10" s="11">
        <f t="shared" si="1"/>
        <v>14222</v>
      </c>
      <c r="O10" s="5">
        <v>205843</v>
      </c>
      <c r="P10" s="5">
        <v>103112</v>
      </c>
      <c r="Q10" s="11">
        <f t="shared" si="2"/>
        <v>13992</v>
      </c>
      <c r="R10" s="6">
        <f t="shared" si="0"/>
        <v>7.3693539165237283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194</v>
      </c>
      <c r="E11" s="5">
        <v>147</v>
      </c>
      <c r="F11" s="5">
        <v>200</v>
      </c>
      <c r="G11" s="5">
        <v>220</v>
      </c>
      <c r="H11" s="5">
        <v>652</v>
      </c>
      <c r="I11" s="5">
        <v>560</v>
      </c>
      <c r="J11" s="5">
        <v>364</v>
      </c>
      <c r="K11" s="5">
        <v>159</v>
      </c>
      <c r="L11" s="5">
        <v>105</v>
      </c>
      <c r="M11" s="5">
        <v>4299</v>
      </c>
      <c r="N11" s="11">
        <f t="shared" si="1"/>
        <v>6900</v>
      </c>
      <c r="O11" s="5">
        <v>6152529</v>
      </c>
      <c r="P11" s="5">
        <v>35494</v>
      </c>
      <c r="Q11" s="11">
        <f t="shared" si="2"/>
        <v>2601</v>
      </c>
      <c r="R11" s="6">
        <f t="shared" si="0"/>
        <v>13.646289888504421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373</v>
      </c>
      <c r="E12" s="5">
        <v>286</v>
      </c>
      <c r="F12" s="5">
        <v>611</v>
      </c>
      <c r="G12" s="5">
        <v>612</v>
      </c>
      <c r="H12" s="5">
        <v>877</v>
      </c>
      <c r="I12" s="5">
        <v>907</v>
      </c>
      <c r="J12" s="5">
        <v>135</v>
      </c>
      <c r="K12" s="5">
        <v>125</v>
      </c>
      <c r="L12" s="5">
        <v>89</v>
      </c>
      <c r="M12" s="5">
        <v>3759</v>
      </c>
      <c r="N12" s="11">
        <f t="shared" si="1"/>
        <v>7774</v>
      </c>
      <c r="O12" s="5">
        <v>4557070</v>
      </c>
      <c r="P12" s="5">
        <v>36878</v>
      </c>
      <c r="Q12" s="11">
        <f t="shared" si="2"/>
        <v>4015</v>
      </c>
      <c r="R12" s="6">
        <f t="shared" si="0"/>
        <v>9.1850560398505596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460</v>
      </c>
      <c r="E13" s="5">
        <v>718</v>
      </c>
      <c r="F13" s="5">
        <v>2598</v>
      </c>
      <c r="G13" s="5">
        <v>2189</v>
      </c>
      <c r="H13" s="5">
        <v>1800</v>
      </c>
      <c r="I13" s="5">
        <v>2014</v>
      </c>
      <c r="J13" s="5">
        <v>113</v>
      </c>
      <c r="K13" s="5">
        <v>91</v>
      </c>
      <c r="L13" s="5">
        <v>105</v>
      </c>
      <c r="M13" s="5">
        <v>2276</v>
      </c>
      <c r="N13" s="11">
        <f t="shared" si="1"/>
        <v>12364</v>
      </c>
      <c r="O13" s="5">
        <v>2482628</v>
      </c>
      <c r="P13" s="5">
        <v>67137</v>
      </c>
      <c r="Q13" s="11">
        <f t="shared" si="2"/>
        <v>10088</v>
      </c>
      <c r="R13" s="6">
        <f t="shared" si="0"/>
        <v>6.6551348136399682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116</v>
      </c>
      <c r="E14" s="5">
        <v>166</v>
      </c>
      <c r="F14" s="5">
        <v>589</v>
      </c>
      <c r="G14" s="5">
        <v>869</v>
      </c>
      <c r="H14" s="5">
        <v>802</v>
      </c>
      <c r="I14" s="5">
        <v>1004</v>
      </c>
      <c r="J14" s="5">
        <v>430</v>
      </c>
      <c r="K14" s="5">
        <v>422</v>
      </c>
      <c r="L14" s="5">
        <v>638</v>
      </c>
      <c r="M14" s="5">
        <v>9861</v>
      </c>
      <c r="N14" s="11">
        <f t="shared" si="1"/>
        <v>14897</v>
      </c>
      <c r="O14" s="5">
        <v>12015127</v>
      </c>
      <c r="P14" s="5">
        <v>103251</v>
      </c>
      <c r="Q14" s="11">
        <f t="shared" si="2"/>
        <v>5036</v>
      </c>
      <c r="R14" s="6">
        <f t="shared" si="0"/>
        <v>20.502581413820494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111</v>
      </c>
      <c r="E15" s="5">
        <f t="shared" ref="E15:M15" si="3">E16-E9-E10-E11-E12-E13-E14</f>
        <v>52</v>
      </c>
      <c r="F15" s="5">
        <f t="shared" si="3"/>
        <v>22</v>
      </c>
      <c r="G15" s="5">
        <f t="shared" si="3"/>
        <v>35</v>
      </c>
      <c r="H15" s="5">
        <f t="shared" si="3"/>
        <v>70</v>
      </c>
      <c r="I15" s="5">
        <f t="shared" si="3"/>
        <v>80</v>
      </c>
      <c r="J15" s="5">
        <f t="shared" si="3"/>
        <v>50</v>
      </c>
      <c r="K15" s="5">
        <f t="shared" si="3"/>
        <v>21</v>
      </c>
      <c r="L15" s="5">
        <f t="shared" si="3"/>
        <v>22</v>
      </c>
      <c r="M15" s="5">
        <f t="shared" si="3"/>
        <v>158</v>
      </c>
      <c r="N15" s="5">
        <f t="shared" ref="N15" si="4">N16-N9-N10-N11-N12-N13-N14</f>
        <v>621</v>
      </c>
      <c r="O15" s="5">
        <f>O16-O9-O10-O11-O12-O13-O14</f>
        <v>71902</v>
      </c>
      <c r="P15" s="5">
        <f>P16-P9-P10-P11-P12-P13-P14</f>
        <v>5562</v>
      </c>
      <c r="Q15" s="11">
        <f t="shared" si="2"/>
        <v>463</v>
      </c>
      <c r="R15" s="6">
        <f t="shared" si="0"/>
        <v>12.012958963282937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1721</v>
      </c>
      <c r="E16" s="5">
        <v>2182</v>
      </c>
      <c r="F16" s="5">
        <v>6209</v>
      </c>
      <c r="G16" s="5">
        <v>7254</v>
      </c>
      <c r="H16" s="5">
        <v>12065</v>
      </c>
      <c r="I16" s="5">
        <v>9507</v>
      </c>
      <c r="J16" s="5">
        <v>2377</v>
      </c>
      <c r="K16" s="5">
        <v>1210</v>
      </c>
      <c r="L16" s="5">
        <v>1201</v>
      </c>
      <c r="M16" s="5">
        <v>21637</v>
      </c>
      <c r="N16" s="11">
        <f t="shared" ref="N16:N48" si="5">SUM(D16:M16)</f>
        <v>65363</v>
      </c>
      <c r="O16" s="5">
        <v>26426588</v>
      </c>
      <c r="P16" s="5">
        <v>430732</v>
      </c>
      <c r="Q16" s="11">
        <f t="shared" si="2"/>
        <v>43726</v>
      </c>
      <c r="R16" s="6">
        <f t="shared" si="0"/>
        <v>9.8507066733751092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23</v>
      </c>
      <c r="E17" s="5">
        <f t="shared" ref="E17:M17" si="6">E18-E16-E3-E4-E5-E6-E7-E8</f>
        <v>53</v>
      </c>
      <c r="F17" s="5">
        <f t="shared" si="6"/>
        <v>64</v>
      </c>
      <c r="G17" s="5">
        <f t="shared" si="6"/>
        <v>66</v>
      </c>
      <c r="H17" s="5">
        <f t="shared" si="6"/>
        <v>97</v>
      </c>
      <c r="I17" s="5">
        <f t="shared" si="6"/>
        <v>119</v>
      </c>
      <c r="J17" s="5">
        <f t="shared" si="6"/>
        <v>45</v>
      </c>
      <c r="K17" s="5">
        <f t="shared" si="6"/>
        <v>43</v>
      </c>
      <c r="L17" s="5">
        <f t="shared" si="6"/>
        <v>5</v>
      </c>
      <c r="M17" s="5">
        <f t="shared" si="6"/>
        <v>112</v>
      </c>
      <c r="N17" s="11">
        <f t="shared" si="5"/>
        <v>627</v>
      </c>
      <c r="O17" s="5">
        <f>O18-O16-O3-O4-O5-O6-O7-O8</f>
        <v>92878</v>
      </c>
      <c r="P17" s="5">
        <f>P18-P16-P3-P4-P5-P6-P7-P8</f>
        <v>5926</v>
      </c>
      <c r="Q17" s="11">
        <f t="shared" si="2"/>
        <v>515</v>
      </c>
      <c r="R17" s="6">
        <f t="shared" si="0"/>
        <v>11.506796116504855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3307</v>
      </c>
      <c r="E18" s="5">
        <v>8486</v>
      </c>
      <c r="F18" s="5">
        <v>15793</v>
      </c>
      <c r="G18" s="5">
        <v>12961</v>
      </c>
      <c r="H18" s="5">
        <v>17891</v>
      </c>
      <c r="I18" s="5">
        <v>13527</v>
      </c>
      <c r="J18" s="5">
        <v>4425</v>
      </c>
      <c r="K18" s="5">
        <v>2452</v>
      </c>
      <c r="L18" s="5">
        <v>1903</v>
      </c>
      <c r="M18" s="5">
        <v>27564</v>
      </c>
      <c r="N18" s="11">
        <f t="shared" si="5"/>
        <v>108309</v>
      </c>
      <c r="O18" s="5">
        <v>28851729</v>
      </c>
      <c r="P18" s="5">
        <v>724715</v>
      </c>
      <c r="Q18" s="11">
        <f t="shared" si="2"/>
        <v>80745</v>
      </c>
      <c r="R18" s="6">
        <f t="shared" si="0"/>
        <v>8.9753545111152402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149</v>
      </c>
      <c r="E19" s="5">
        <v>157</v>
      </c>
      <c r="F19" s="5">
        <v>216</v>
      </c>
      <c r="G19" s="5">
        <v>227</v>
      </c>
      <c r="H19" s="5">
        <v>466</v>
      </c>
      <c r="I19" s="5">
        <v>632</v>
      </c>
      <c r="J19" s="5">
        <v>428</v>
      </c>
      <c r="K19" s="5">
        <v>150</v>
      </c>
      <c r="L19" s="5">
        <v>61</v>
      </c>
      <c r="M19" s="5">
        <v>292</v>
      </c>
      <c r="N19" s="11">
        <f t="shared" si="5"/>
        <v>2778</v>
      </c>
      <c r="O19" s="5">
        <v>150994</v>
      </c>
      <c r="P19" s="5">
        <v>31514</v>
      </c>
      <c r="Q19" s="11">
        <f t="shared" si="2"/>
        <v>2486</v>
      </c>
      <c r="R19" s="6">
        <f t="shared" si="0"/>
        <v>12.676588897827836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1045</v>
      </c>
      <c r="E20" s="5">
        <v>882</v>
      </c>
      <c r="F20" s="5">
        <v>1346</v>
      </c>
      <c r="G20" s="5">
        <v>1301</v>
      </c>
      <c r="H20" s="5">
        <v>3261</v>
      </c>
      <c r="I20" s="5">
        <v>4556</v>
      </c>
      <c r="J20" s="5">
        <v>2619</v>
      </c>
      <c r="K20" s="5">
        <v>935</v>
      </c>
      <c r="L20" s="5">
        <v>331</v>
      </c>
      <c r="M20" s="5">
        <v>1777</v>
      </c>
      <c r="N20" s="11">
        <f t="shared" si="5"/>
        <v>18053</v>
      </c>
      <c r="O20" s="5">
        <v>811727</v>
      </c>
      <c r="P20" s="5">
        <v>201761</v>
      </c>
      <c r="Q20" s="11">
        <f t="shared" si="2"/>
        <v>16276</v>
      </c>
      <c r="R20" s="6">
        <f t="shared" si="0"/>
        <v>12.396227574342591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</v>
      </c>
      <c r="E21" s="5">
        <v>2</v>
      </c>
      <c r="F21" s="5">
        <v>8</v>
      </c>
      <c r="G21" s="5">
        <v>4</v>
      </c>
      <c r="H21" s="5">
        <v>19</v>
      </c>
      <c r="I21" s="5">
        <v>25</v>
      </c>
      <c r="J21" s="5">
        <v>18</v>
      </c>
      <c r="K21" s="5">
        <v>9</v>
      </c>
      <c r="L21" s="5">
        <v>2</v>
      </c>
      <c r="M21" s="5">
        <v>17</v>
      </c>
      <c r="N21" s="11">
        <f t="shared" si="5"/>
        <v>105</v>
      </c>
      <c r="O21" s="5">
        <v>12287</v>
      </c>
      <c r="P21" s="5">
        <v>1383</v>
      </c>
      <c r="Q21" s="11">
        <f t="shared" si="2"/>
        <v>88</v>
      </c>
      <c r="R21" s="6">
        <f t="shared" si="0"/>
        <v>15.715909090909092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</v>
      </c>
      <c r="E22" s="5">
        <v>7</v>
      </c>
      <c r="F22" s="5">
        <v>11</v>
      </c>
      <c r="G22" s="5">
        <v>11</v>
      </c>
      <c r="H22" s="5">
        <v>16</v>
      </c>
      <c r="I22" s="5">
        <v>11</v>
      </c>
      <c r="J22" s="5">
        <v>6</v>
      </c>
      <c r="K22" s="5">
        <v>6</v>
      </c>
      <c r="L22" s="5">
        <v>7</v>
      </c>
      <c r="M22" s="5">
        <v>22</v>
      </c>
      <c r="N22" s="11">
        <f t="shared" si="5"/>
        <v>98</v>
      </c>
      <c r="O22" s="5">
        <v>14844</v>
      </c>
      <c r="P22" s="5">
        <v>1216</v>
      </c>
      <c r="Q22" s="11">
        <f t="shared" si="2"/>
        <v>76</v>
      </c>
      <c r="R22" s="6">
        <f t="shared" si="0"/>
        <v>16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1</v>
      </c>
      <c r="J23" s="5">
        <v>3</v>
      </c>
      <c r="K23" s="5">
        <v>2</v>
      </c>
      <c r="L23" s="5">
        <v>1</v>
      </c>
      <c r="M23" s="5">
        <v>6</v>
      </c>
      <c r="N23" s="11">
        <f t="shared" si="5"/>
        <v>15</v>
      </c>
      <c r="O23" s="5">
        <v>4624</v>
      </c>
      <c r="P23" s="5">
        <v>240</v>
      </c>
      <c r="Q23" s="11">
        <f t="shared" si="2"/>
        <v>9</v>
      </c>
      <c r="R23" s="6">
        <f t="shared" si="0"/>
        <v>26.666666666666668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4</v>
      </c>
      <c r="E24" s="5">
        <f t="shared" ref="E24:M24" si="7">E25-E19-E20-E21-E22-E23</f>
        <v>12</v>
      </c>
      <c r="F24" s="5">
        <f t="shared" si="7"/>
        <v>24</v>
      </c>
      <c r="G24" s="5">
        <f t="shared" si="7"/>
        <v>32</v>
      </c>
      <c r="H24" s="5">
        <f t="shared" si="7"/>
        <v>61</v>
      </c>
      <c r="I24" s="5">
        <f t="shared" si="7"/>
        <v>105</v>
      </c>
      <c r="J24" s="5">
        <f t="shared" si="7"/>
        <v>76</v>
      </c>
      <c r="K24" s="5">
        <f t="shared" si="7"/>
        <v>24</v>
      </c>
      <c r="L24" s="5">
        <f t="shared" si="7"/>
        <v>78</v>
      </c>
      <c r="M24" s="5">
        <f t="shared" si="7"/>
        <v>114</v>
      </c>
      <c r="N24" s="11">
        <f t="shared" si="5"/>
        <v>530</v>
      </c>
      <c r="O24" s="5">
        <f>O25-O19-O20-O21-O22-O23</f>
        <v>89118</v>
      </c>
      <c r="P24" s="5">
        <f>P25-P19-P20-P21-P22-P23</f>
        <v>10794</v>
      </c>
      <c r="Q24" s="11">
        <f t="shared" si="2"/>
        <v>416</v>
      </c>
      <c r="R24" s="6">
        <f t="shared" si="0"/>
        <v>25.947115384615383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1200</v>
      </c>
      <c r="E25" s="5">
        <v>1060</v>
      </c>
      <c r="F25" s="5">
        <v>1606</v>
      </c>
      <c r="G25" s="5">
        <v>1575</v>
      </c>
      <c r="H25" s="5">
        <v>3824</v>
      </c>
      <c r="I25" s="5">
        <v>5330</v>
      </c>
      <c r="J25" s="5">
        <v>3150</v>
      </c>
      <c r="K25" s="5">
        <v>1126</v>
      </c>
      <c r="L25" s="5">
        <v>480</v>
      </c>
      <c r="M25" s="5">
        <v>2228</v>
      </c>
      <c r="N25" s="11">
        <f t="shared" si="5"/>
        <v>21579</v>
      </c>
      <c r="O25" s="5">
        <v>1083594</v>
      </c>
      <c r="P25" s="5">
        <v>246908</v>
      </c>
      <c r="Q25" s="11">
        <f t="shared" si="2"/>
        <v>19351</v>
      </c>
      <c r="R25" s="6">
        <f t="shared" si="0"/>
        <v>12.759443956384683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7</v>
      </c>
      <c r="E26" s="5">
        <v>30</v>
      </c>
      <c r="F26" s="5">
        <v>23</v>
      </c>
      <c r="G26" s="5">
        <v>30</v>
      </c>
      <c r="H26" s="5">
        <v>38</v>
      </c>
      <c r="I26" s="5">
        <v>62</v>
      </c>
      <c r="J26" s="5">
        <v>32</v>
      </c>
      <c r="K26" s="5">
        <v>18</v>
      </c>
      <c r="L26" s="5">
        <v>16</v>
      </c>
      <c r="M26" s="5">
        <v>40</v>
      </c>
      <c r="N26" s="11">
        <f t="shared" si="5"/>
        <v>296</v>
      </c>
      <c r="O26" s="5">
        <v>12944</v>
      </c>
      <c r="P26" s="5">
        <v>3904</v>
      </c>
      <c r="Q26" s="11">
        <f t="shared" si="2"/>
        <v>256</v>
      </c>
      <c r="R26" s="6">
        <f t="shared" si="0"/>
        <v>15.25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83</v>
      </c>
      <c r="E27" s="5">
        <v>142</v>
      </c>
      <c r="F27" s="5">
        <v>148</v>
      </c>
      <c r="G27" s="5">
        <v>100</v>
      </c>
      <c r="H27" s="5">
        <v>263</v>
      </c>
      <c r="I27" s="5">
        <v>306</v>
      </c>
      <c r="J27" s="5">
        <v>229</v>
      </c>
      <c r="K27" s="5">
        <v>82</v>
      </c>
      <c r="L27" s="5">
        <v>72</v>
      </c>
      <c r="M27" s="5">
        <v>206</v>
      </c>
      <c r="N27" s="11">
        <f t="shared" si="5"/>
        <v>1631</v>
      </c>
      <c r="O27" s="5">
        <v>83405</v>
      </c>
      <c r="P27" s="5">
        <v>19918</v>
      </c>
      <c r="Q27" s="11">
        <f t="shared" si="2"/>
        <v>1425</v>
      </c>
      <c r="R27" s="6">
        <f t="shared" si="0"/>
        <v>13.977543859649122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76</v>
      </c>
      <c r="E28" s="5">
        <v>161</v>
      </c>
      <c r="F28" s="5">
        <v>246</v>
      </c>
      <c r="G28" s="5">
        <v>164</v>
      </c>
      <c r="H28" s="5">
        <v>368</v>
      </c>
      <c r="I28" s="5">
        <v>447</v>
      </c>
      <c r="J28" s="5">
        <v>306</v>
      </c>
      <c r="K28" s="5">
        <v>144</v>
      </c>
      <c r="L28" s="5">
        <v>58</v>
      </c>
      <c r="M28" s="5">
        <v>224</v>
      </c>
      <c r="N28" s="11">
        <f t="shared" si="5"/>
        <v>2194</v>
      </c>
      <c r="O28" s="5">
        <v>65153</v>
      </c>
      <c r="P28" s="5">
        <v>26031</v>
      </c>
      <c r="Q28" s="11">
        <f t="shared" si="2"/>
        <v>1970</v>
      </c>
      <c r="R28" s="6">
        <f t="shared" si="0"/>
        <v>13.213705583756346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36</v>
      </c>
      <c r="E29" s="5">
        <v>90</v>
      </c>
      <c r="F29" s="5">
        <v>108</v>
      </c>
      <c r="G29" s="5">
        <v>73</v>
      </c>
      <c r="H29" s="5">
        <v>149</v>
      </c>
      <c r="I29" s="5">
        <v>102</v>
      </c>
      <c r="J29" s="5">
        <v>68</v>
      </c>
      <c r="K29" s="5">
        <v>41</v>
      </c>
      <c r="L29" s="5">
        <v>12</v>
      </c>
      <c r="M29" s="5">
        <v>63</v>
      </c>
      <c r="N29" s="11">
        <f t="shared" si="5"/>
        <v>742</v>
      </c>
      <c r="O29" s="5">
        <v>21838</v>
      </c>
      <c r="P29" s="5">
        <v>7057</v>
      </c>
      <c r="Q29" s="11">
        <f t="shared" si="2"/>
        <v>679</v>
      </c>
      <c r="R29" s="6">
        <f t="shared" si="0"/>
        <v>10.393225331369662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31</v>
      </c>
      <c r="E30" s="5">
        <v>91</v>
      </c>
      <c r="F30" s="5">
        <v>90</v>
      </c>
      <c r="G30" s="5">
        <v>85</v>
      </c>
      <c r="H30" s="5">
        <v>189</v>
      </c>
      <c r="I30" s="5">
        <v>187</v>
      </c>
      <c r="J30" s="5">
        <v>120</v>
      </c>
      <c r="K30" s="5">
        <v>60</v>
      </c>
      <c r="L30" s="5">
        <v>33</v>
      </c>
      <c r="M30" s="5">
        <v>133</v>
      </c>
      <c r="N30" s="11">
        <f t="shared" si="5"/>
        <v>1019</v>
      </c>
      <c r="O30" s="5">
        <v>28523</v>
      </c>
      <c r="P30" s="5">
        <v>11725</v>
      </c>
      <c r="Q30" s="11">
        <f t="shared" si="2"/>
        <v>886</v>
      </c>
      <c r="R30" s="6">
        <f t="shared" si="0"/>
        <v>13.233634311512416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12</v>
      </c>
      <c r="E31" s="5">
        <v>23</v>
      </c>
      <c r="F31" s="5">
        <v>25</v>
      </c>
      <c r="G31" s="5">
        <v>41</v>
      </c>
      <c r="H31" s="5">
        <v>61</v>
      </c>
      <c r="I31" s="5">
        <v>73</v>
      </c>
      <c r="J31" s="5">
        <v>61</v>
      </c>
      <c r="K31" s="5">
        <v>18</v>
      </c>
      <c r="L31" s="5">
        <v>16</v>
      </c>
      <c r="M31" s="5">
        <v>17</v>
      </c>
      <c r="N31" s="11">
        <f t="shared" si="5"/>
        <v>347</v>
      </c>
      <c r="O31" s="5">
        <v>9064</v>
      </c>
      <c r="P31" s="5">
        <v>4856</v>
      </c>
      <c r="Q31" s="11">
        <f t="shared" si="2"/>
        <v>330</v>
      </c>
      <c r="R31" s="6">
        <f t="shared" si="0"/>
        <v>14.715151515151515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14</v>
      </c>
      <c r="E32" s="5">
        <v>44</v>
      </c>
      <c r="F32" s="5">
        <v>44</v>
      </c>
      <c r="G32" s="5">
        <v>42</v>
      </c>
      <c r="H32" s="5">
        <v>67</v>
      </c>
      <c r="I32" s="5">
        <v>74</v>
      </c>
      <c r="J32" s="5">
        <v>18</v>
      </c>
      <c r="K32" s="5">
        <v>23</v>
      </c>
      <c r="L32" s="5">
        <v>27</v>
      </c>
      <c r="M32" s="5">
        <v>45</v>
      </c>
      <c r="N32" s="11">
        <f t="shared" si="5"/>
        <v>398</v>
      </c>
      <c r="O32" s="5">
        <v>23315</v>
      </c>
      <c r="P32" s="5">
        <v>5032</v>
      </c>
      <c r="Q32" s="11">
        <f t="shared" si="2"/>
        <v>353</v>
      </c>
      <c r="R32" s="6">
        <f t="shared" si="0"/>
        <v>14.254957507082153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115</v>
      </c>
      <c r="E33" s="5">
        <v>200</v>
      </c>
      <c r="F33" s="5">
        <v>205</v>
      </c>
      <c r="G33" s="5">
        <v>187</v>
      </c>
      <c r="H33" s="5">
        <v>353</v>
      </c>
      <c r="I33" s="5">
        <v>316</v>
      </c>
      <c r="J33" s="5">
        <v>278</v>
      </c>
      <c r="K33" s="5">
        <v>228</v>
      </c>
      <c r="L33" s="5">
        <v>69</v>
      </c>
      <c r="M33" s="5">
        <v>276</v>
      </c>
      <c r="N33" s="11">
        <f t="shared" si="5"/>
        <v>2227</v>
      </c>
      <c r="O33" s="5">
        <v>145020</v>
      </c>
      <c r="P33" s="5">
        <v>28384</v>
      </c>
      <c r="Q33" s="11">
        <f t="shared" si="2"/>
        <v>1951</v>
      </c>
      <c r="R33" s="6">
        <f t="shared" si="0"/>
        <v>14.548436699128652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15</v>
      </c>
      <c r="E34" s="5">
        <v>22</v>
      </c>
      <c r="F34" s="5">
        <v>30</v>
      </c>
      <c r="G34" s="5">
        <v>12</v>
      </c>
      <c r="H34" s="5">
        <v>125</v>
      </c>
      <c r="I34" s="5">
        <v>75</v>
      </c>
      <c r="J34" s="5">
        <v>54</v>
      </c>
      <c r="K34" s="5">
        <v>14</v>
      </c>
      <c r="L34" s="5">
        <v>9</v>
      </c>
      <c r="M34" s="5">
        <v>35</v>
      </c>
      <c r="N34" s="11">
        <f t="shared" si="5"/>
        <v>391</v>
      </c>
      <c r="O34" s="5">
        <v>7957</v>
      </c>
      <c r="P34" s="5">
        <v>4245</v>
      </c>
      <c r="Q34" s="11">
        <f t="shared" si="2"/>
        <v>356</v>
      </c>
      <c r="R34" s="6">
        <f t="shared" si="0"/>
        <v>11.924157303370787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10</v>
      </c>
      <c r="E35" s="5">
        <v>10</v>
      </c>
      <c r="F35" s="5">
        <v>2</v>
      </c>
      <c r="G35" s="5">
        <v>7</v>
      </c>
      <c r="H35" s="5">
        <v>4</v>
      </c>
      <c r="I35" s="5">
        <v>6</v>
      </c>
      <c r="J35" s="5">
        <v>0</v>
      </c>
      <c r="K35" s="5">
        <v>4</v>
      </c>
      <c r="L35" s="5">
        <v>0</v>
      </c>
      <c r="M35" s="5">
        <v>5</v>
      </c>
      <c r="N35" s="11">
        <f t="shared" si="5"/>
        <v>48</v>
      </c>
      <c r="O35" s="5">
        <v>608</v>
      </c>
      <c r="P35" s="5">
        <v>341</v>
      </c>
      <c r="Q35" s="11">
        <f t="shared" si="2"/>
        <v>43</v>
      </c>
      <c r="R35" s="6">
        <f t="shared" si="0"/>
        <v>7.9302325581395348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17</v>
      </c>
      <c r="E36" s="5">
        <v>23</v>
      </c>
      <c r="F36" s="5">
        <v>48</v>
      </c>
      <c r="G36" s="5">
        <v>43</v>
      </c>
      <c r="H36" s="5">
        <v>42</v>
      </c>
      <c r="I36" s="5">
        <v>46</v>
      </c>
      <c r="J36" s="5">
        <v>27</v>
      </c>
      <c r="K36" s="5">
        <v>18</v>
      </c>
      <c r="L36" s="5">
        <v>17</v>
      </c>
      <c r="M36" s="5">
        <v>26</v>
      </c>
      <c r="N36" s="11">
        <f t="shared" si="5"/>
        <v>307</v>
      </c>
      <c r="O36" s="5">
        <v>11332</v>
      </c>
      <c r="P36" s="5">
        <v>3821</v>
      </c>
      <c r="Q36" s="11">
        <f t="shared" si="2"/>
        <v>281</v>
      </c>
      <c r="R36" s="6">
        <f t="shared" si="0"/>
        <v>13.597864768683275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4</v>
      </c>
      <c r="E37" s="5">
        <v>4</v>
      </c>
      <c r="F37" s="5">
        <v>6</v>
      </c>
      <c r="G37" s="5">
        <v>6</v>
      </c>
      <c r="H37" s="5">
        <v>26</v>
      </c>
      <c r="I37" s="5">
        <v>30</v>
      </c>
      <c r="J37" s="5">
        <v>29</v>
      </c>
      <c r="K37" s="5">
        <v>15</v>
      </c>
      <c r="L37" s="5">
        <v>18</v>
      </c>
      <c r="M37" s="5">
        <v>45</v>
      </c>
      <c r="N37" s="11">
        <f t="shared" si="5"/>
        <v>183</v>
      </c>
      <c r="O37" s="5">
        <v>20573</v>
      </c>
      <c r="P37" s="5">
        <v>3336</v>
      </c>
      <c r="Q37" s="11">
        <f t="shared" si="2"/>
        <v>138</v>
      </c>
      <c r="R37" s="6">
        <f t="shared" si="0"/>
        <v>24.173913043478262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126</v>
      </c>
      <c r="E38" s="5">
        <f t="shared" ref="E38:M38" si="8">E39-E26-E27-E28-E29-E30-E31-E32-E33-E34-E35-E36-E37</f>
        <v>138</v>
      </c>
      <c r="F38" s="5">
        <f t="shared" si="8"/>
        <v>148</v>
      </c>
      <c r="G38" s="5">
        <f t="shared" si="8"/>
        <v>141</v>
      </c>
      <c r="H38" s="5">
        <f t="shared" si="8"/>
        <v>335</v>
      </c>
      <c r="I38" s="5">
        <f t="shared" si="8"/>
        <v>278</v>
      </c>
      <c r="J38" s="5">
        <f t="shared" si="8"/>
        <v>176</v>
      </c>
      <c r="K38" s="5">
        <f t="shared" si="8"/>
        <v>163</v>
      </c>
      <c r="L38" s="5">
        <f t="shared" si="8"/>
        <v>84</v>
      </c>
      <c r="M38" s="5">
        <f t="shared" si="8"/>
        <v>343</v>
      </c>
      <c r="N38" s="11">
        <f t="shared" si="5"/>
        <v>1932</v>
      </c>
      <c r="O38" s="5">
        <f>O39-O26-O27-O28-O29-O30-O31-O32-O33-O34-O35-O36-O37</f>
        <v>91221</v>
      </c>
      <c r="P38" s="5">
        <f>P39-P26-P27-P28-P29-P30-P31-P32-P33-P34-P35-P36-P37</f>
        <v>23376</v>
      </c>
      <c r="Q38" s="11">
        <f t="shared" si="2"/>
        <v>1589</v>
      </c>
      <c r="R38" s="6">
        <f t="shared" si="0"/>
        <v>14.711139081183134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546</v>
      </c>
      <c r="E39" s="5">
        <v>978</v>
      </c>
      <c r="F39" s="5">
        <v>1123</v>
      </c>
      <c r="G39" s="5">
        <v>931</v>
      </c>
      <c r="H39" s="5">
        <v>2020</v>
      </c>
      <c r="I39" s="5">
        <v>2002</v>
      </c>
      <c r="J39" s="5">
        <v>1398</v>
      </c>
      <c r="K39" s="5">
        <v>828</v>
      </c>
      <c r="L39" s="5">
        <v>431</v>
      </c>
      <c r="M39" s="5">
        <v>1458</v>
      </c>
      <c r="N39" s="11">
        <f t="shared" si="5"/>
        <v>11715</v>
      </c>
      <c r="O39" s="5">
        <v>520953</v>
      </c>
      <c r="P39" s="5">
        <v>142026</v>
      </c>
      <c r="Q39" s="11">
        <f t="shared" si="2"/>
        <v>10257</v>
      </c>
      <c r="R39" s="6">
        <f t="shared" si="0"/>
        <v>13.84673881251828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107</v>
      </c>
      <c r="E40" s="5">
        <v>126</v>
      </c>
      <c r="F40" s="5">
        <v>165</v>
      </c>
      <c r="G40" s="5">
        <v>171</v>
      </c>
      <c r="H40" s="5">
        <v>364</v>
      </c>
      <c r="I40" s="5">
        <v>450</v>
      </c>
      <c r="J40" s="5">
        <v>303</v>
      </c>
      <c r="K40" s="5">
        <v>121</v>
      </c>
      <c r="L40" s="5">
        <v>34</v>
      </c>
      <c r="M40" s="5">
        <v>190</v>
      </c>
      <c r="N40" s="11">
        <f t="shared" si="5"/>
        <v>2031</v>
      </c>
      <c r="O40" s="5">
        <v>95502</v>
      </c>
      <c r="P40" s="5">
        <v>22684</v>
      </c>
      <c r="Q40" s="11">
        <f t="shared" si="2"/>
        <v>1841</v>
      </c>
      <c r="R40" s="6">
        <f t="shared" si="0"/>
        <v>12.321564367191744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52</v>
      </c>
      <c r="E41" s="5">
        <v>31</v>
      </c>
      <c r="F41" s="5">
        <v>25</v>
      </c>
      <c r="G41" s="5">
        <v>31</v>
      </c>
      <c r="H41" s="5">
        <v>56</v>
      </c>
      <c r="I41" s="5">
        <v>79</v>
      </c>
      <c r="J41" s="5">
        <v>56</v>
      </c>
      <c r="K41" s="5">
        <v>27</v>
      </c>
      <c r="L41" s="5">
        <v>13</v>
      </c>
      <c r="M41" s="5">
        <v>87</v>
      </c>
      <c r="N41" s="11">
        <f t="shared" si="5"/>
        <v>457</v>
      </c>
      <c r="O41" s="5">
        <v>37428</v>
      </c>
      <c r="P41" s="5">
        <v>4854</v>
      </c>
      <c r="Q41" s="11">
        <f t="shared" si="2"/>
        <v>370</v>
      </c>
      <c r="R41" s="6">
        <f t="shared" si="0"/>
        <v>13.118918918918919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2</v>
      </c>
      <c r="E42" s="5">
        <f t="shared" ref="E42:M42" si="9">E43-E40-E41</f>
        <v>0</v>
      </c>
      <c r="F42" s="5">
        <f t="shared" si="9"/>
        <v>9</v>
      </c>
      <c r="G42" s="5">
        <f t="shared" si="9"/>
        <v>2</v>
      </c>
      <c r="H42" s="5">
        <f t="shared" si="9"/>
        <v>47</v>
      </c>
      <c r="I42" s="5">
        <f t="shared" si="9"/>
        <v>15</v>
      </c>
      <c r="J42" s="5">
        <f t="shared" si="9"/>
        <v>15</v>
      </c>
      <c r="K42" s="5">
        <f t="shared" si="9"/>
        <v>18</v>
      </c>
      <c r="L42" s="5">
        <f t="shared" si="9"/>
        <v>0</v>
      </c>
      <c r="M42" s="5">
        <f t="shared" si="9"/>
        <v>3</v>
      </c>
      <c r="N42" s="11">
        <f t="shared" si="5"/>
        <v>111</v>
      </c>
      <c r="O42" s="5">
        <f>O43-O40-O41</f>
        <v>3006</v>
      </c>
      <c r="P42" s="5">
        <f>P43-P40-P41</f>
        <v>1611</v>
      </c>
      <c r="Q42" s="11">
        <f t="shared" si="2"/>
        <v>108</v>
      </c>
      <c r="R42" s="6">
        <f t="shared" si="0"/>
        <v>14.916666666666666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161</v>
      </c>
      <c r="E43" s="5">
        <v>157</v>
      </c>
      <c r="F43" s="5">
        <v>199</v>
      </c>
      <c r="G43" s="5">
        <v>204</v>
      </c>
      <c r="H43" s="5">
        <v>467</v>
      </c>
      <c r="I43" s="5">
        <v>544</v>
      </c>
      <c r="J43" s="5">
        <v>374</v>
      </c>
      <c r="K43" s="5">
        <v>166</v>
      </c>
      <c r="L43" s="5">
        <v>47</v>
      </c>
      <c r="M43" s="5">
        <v>280</v>
      </c>
      <c r="N43" s="11">
        <f t="shared" si="5"/>
        <v>2599</v>
      </c>
      <c r="O43" s="5">
        <v>135936</v>
      </c>
      <c r="P43" s="5">
        <v>29149</v>
      </c>
      <c r="Q43" s="11">
        <f t="shared" si="2"/>
        <v>2319</v>
      </c>
      <c r="R43" s="6">
        <f t="shared" si="0"/>
        <v>12.569642087106512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2</v>
      </c>
      <c r="E44" s="8">
        <v>4</v>
      </c>
      <c r="F44" s="8">
        <v>7</v>
      </c>
      <c r="G44" s="8">
        <v>5</v>
      </c>
      <c r="H44" s="8">
        <v>9</v>
      </c>
      <c r="I44" s="8">
        <v>16</v>
      </c>
      <c r="J44" s="8">
        <v>14</v>
      </c>
      <c r="K44" s="8">
        <v>19</v>
      </c>
      <c r="L44" s="8">
        <v>4</v>
      </c>
      <c r="M44" s="8">
        <v>54</v>
      </c>
      <c r="N44" s="11">
        <f t="shared" si="5"/>
        <v>134</v>
      </c>
      <c r="O44" s="8">
        <v>36986</v>
      </c>
      <c r="P44" s="8">
        <v>1793</v>
      </c>
      <c r="Q44" s="11">
        <f t="shared" si="2"/>
        <v>80</v>
      </c>
      <c r="R44" s="6">
        <f t="shared" si="0"/>
        <v>22.412500000000001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3</v>
      </c>
      <c r="E45" s="8">
        <f t="shared" ref="E45:M45" si="10">E46-E44</f>
        <v>3</v>
      </c>
      <c r="F45" s="8">
        <f t="shared" si="10"/>
        <v>16</v>
      </c>
      <c r="G45" s="8">
        <f t="shared" si="10"/>
        <v>7</v>
      </c>
      <c r="H45" s="8">
        <f t="shared" si="10"/>
        <v>31</v>
      </c>
      <c r="I45" s="8">
        <f t="shared" si="10"/>
        <v>23</v>
      </c>
      <c r="J45" s="8">
        <f t="shared" si="10"/>
        <v>13</v>
      </c>
      <c r="K45" s="8">
        <f t="shared" si="10"/>
        <v>23</v>
      </c>
      <c r="L45" s="8">
        <f t="shared" si="10"/>
        <v>7</v>
      </c>
      <c r="M45" s="8">
        <f t="shared" si="10"/>
        <v>52</v>
      </c>
      <c r="N45" s="11">
        <f t="shared" si="5"/>
        <v>178</v>
      </c>
      <c r="O45" s="8">
        <f>O46-O44</f>
        <v>36039</v>
      </c>
      <c r="P45" s="8">
        <f>P46-P44</f>
        <v>2311</v>
      </c>
      <c r="Q45" s="11">
        <f t="shared" si="2"/>
        <v>126</v>
      </c>
      <c r="R45" s="6">
        <f t="shared" si="0"/>
        <v>18.341269841269842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5</v>
      </c>
      <c r="E46" s="8">
        <v>7</v>
      </c>
      <c r="F46" s="8">
        <v>23</v>
      </c>
      <c r="G46" s="8">
        <v>12</v>
      </c>
      <c r="H46" s="8">
        <v>40</v>
      </c>
      <c r="I46" s="8">
        <v>39</v>
      </c>
      <c r="J46" s="8">
        <v>27</v>
      </c>
      <c r="K46" s="8">
        <v>42</v>
      </c>
      <c r="L46" s="8">
        <v>11</v>
      </c>
      <c r="M46" s="8">
        <v>106</v>
      </c>
      <c r="N46" s="11">
        <f t="shared" si="5"/>
        <v>312</v>
      </c>
      <c r="O46" s="8">
        <v>73025</v>
      </c>
      <c r="P46" s="8">
        <v>4104</v>
      </c>
      <c r="Q46" s="11">
        <f t="shared" si="2"/>
        <v>206</v>
      </c>
      <c r="R46" s="6">
        <f t="shared" si="0"/>
        <v>19.922330097087379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0</v>
      </c>
      <c r="E47" s="5">
        <v>1</v>
      </c>
      <c r="F47" s="5">
        <v>3</v>
      </c>
      <c r="G47" s="5">
        <v>4</v>
      </c>
      <c r="H47" s="5">
        <v>4</v>
      </c>
      <c r="I47" s="5">
        <v>9</v>
      </c>
      <c r="J47" s="5">
        <v>3</v>
      </c>
      <c r="K47" s="5">
        <v>4</v>
      </c>
      <c r="L47" s="5">
        <v>1</v>
      </c>
      <c r="M47" s="5">
        <v>18</v>
      </c>
      <c r="N47" s="11">
        <f t="shared" si="5"/>
        <v>47</v>
      </c>
      <c r="O47" s="5">
        <v>8337</v>
      </c>
      <c r="P47" s="5">
        <v>537</v>
      </c>
      <c r="Q47" s="11">
        <f t="shared" si="2"/>
        <v>29</v>
      </c>
      <c r="R47" s="6">
        <f t="shared" si="0"/>
        <v>18.517241379310345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5219</v>
      </c>
      <c r="E48" s="5">
        <f t="shared" ref="E48:M48" si="11">E47+E46+E43+E39+E25+E18</f>
        <v>10689</v>
      </c>
      <c r="F48" s="5">
        <f t="shared" si="11"/>
        <v>18747</v>
      </c>
      <c r="G48" s="5">
        <f t="shared" si="11"/>
        <v>15687</v>
      </c>
      <c r="H48" s="5">
        <f t="shared" si="11"/>
        <v>24246</v>
      </c>
      <c r="I48" s="5">
        <f t="shared" si="11"/>
        <v>21451</v>
      </c>
      <c r="J48" s="5">
        <f t="shared" si="11"/>
        <v>9377</v>
      </c>
      <c r="K48" s="5">
        <f t="shared" si="11"/>
        <v>4618</v>
      </c>
      <c r="L48" s="5">
        <f t="shared" si="11"/>
        <v>2873</v>
      </c>
      <c r="M48" s="5">
        <f t="shared" si="11"/>
        <v>31654</v>
      </c>
      <c r="N48" s="11">
        <f t="shared" si="5"/>
        <v>144561</v>
      </c>
      <c r="O48" s="5">
        <f>O47+O46+O43+O39+O25+O18</f>
        <v>30673574</v>
      </c>
      <c r="P48" s="5">
        <f>P47+P46+P43+P39+P25+P18</f>
        <v>1147439</v>
      </c>
      <c r="Q48" s="11">
        <f t="shared" si="2"/>
        <v>112907</v>
      </c>
      <c r="R48" s="6">
        <f t="shared" si="0"/>
        <v>10.162691418601149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3.6102406596523267</v>
      </c>
      <c r="E49" s="6">
        <f t="shared" ref="E49" si="13">E48/$N$48*100</f>
        <v>7.3941104447257562</v>
      </c>
      <c r="F49" s="6">
        <f t="shared" ref="F49" si="14">F48/$N$48*100</f>
        <v>12.968227945296448</v>
      </c>
      <c r="G49" s="6">
        <f t="shared" ref="G49" si="15">G48/$N$48*100</f>
        <v>10.851474464067072</v>
      </c>
      <c r="H49" s="6">
        <f t="shared" ref="H49" si="16">H48/$N$48*100</f>
        <v>16.7721584659763</v>
      </c>
      <c r="I49" s="6">
        <f t="shared" ref="I49" si="17">I48/$N$48*100</f>
        <v>14.838718603219403</v>
      </c>
      <c r="J49" s="6">
        <f t="shared" ref="J49" si="18">J48/$N$48*100</f>
        <v>6.4865350959110684</v>
      </c>
      <c r="K49" s="6">
        <f t="shared" ref="K49" si="19">K48/$N$48*100</f>
        <v>3.194499207946818</v>
      </c>
      <c r="L49" s="6">
        <f t="shared" ref="L49" si="20">L48/$N$48*100</f>
        <v>1.9873963240431374</v>
      </c>
      <c r="M49" s="6">
        <f t="shared" ref="M49" si="21">M48/$N$48*100</f>
        <v>21.896638789161667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2018-08-23T10:44:38Z</cp:lastPrinted>
  <dcterms:created xsi:type="dcterms:W3CDTF">2018-08-16T06:57:31Z</dcterms:created>
  <dcterms:modified xsi:type="dcterms:W3CDTF">2022-12-22T01:15:47Z</dcterms:modified>
</cp:coreProperties>
</file>