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<sst xmlns="http://schemas.openxmlformats.org/spreadsheetml/2006/main" count="121" uniqueCount="74">
  <si>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</si>
  <si>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</si>
  <si>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</si>
  <si>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</si>
  <si>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</si>
  <si>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</si>
  <si>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</si>
  <si>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</si>
  <si>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</si>
  <si>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</si>
  <si>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</si>
  <si>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</si>
  <si>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</si>
  <si>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</si>
  <si>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</si>
  <si>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</si>
  <si>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</si>
  <si>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</si>
  <si>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</si>
  <si>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</si>
  <si>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</si>
  <si>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</si>
  <si>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</si>
  <si>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</si>
  <si>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</si>
  <si>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</si>
  <si>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</si>
  <si>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</si>
  <si>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</si>
  <si>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</si>
  <si>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</si>
  <si>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</si>
  <si>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</si>
  <si>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</si>
  <si>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</si>
  <si>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</si>
  <si>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</si>
  <si>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</si>
  <si>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</si>
  <si>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</si>
  <si>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</si>
  <si>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</si>
  <si>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</si>
  <si>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</si>
  <si>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</si>
  <si>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</si>
  <si>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</si>
  <si>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</si>
  <si>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</si>
  <si>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</si>
  <si>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</si>
  <si>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</si>
  <si>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</si>
  <si>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</si>
  <si>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</si>
  <si>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</si>
  <si>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</si>
  <si>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</si>
  <si>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</si>
  <si>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</si>
  <si>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</si>
  <si>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</si>
  <si>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</si>
  <si>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</si>
  <si>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</si>
  <si>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</si>
  <si>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</si>
  <si>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</si>
  <si>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</si>
  <si>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</si>
  <si>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</si>
  <si>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</si>
  <si>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111年1至9月來臺旅客人次－按搭乘交通工具及入境港口分
Table 1-7  Visitor Arrivals by Mode of Transport &amp; Port of Entry,
January-September,2022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</si>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</sst>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11235.0</v>
      </c>
      <c r="E4" s="6" t="n">
        <f>SUM(F4:L4)</f>
        <v>11225.0</v>
      </c>
      <c r="F4" s="6" t="n">
        <v>959.0</v>
      </c>
      <c r="G4" s="6" t="n">
        <v>10210.0</v>
      </c>
      <c r="H4" s="6" t="n">
        <v>39.0</v>
      </c>
      <c r="I4" s="6" t="n">
        <v>17.0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12835.0</v>
      </c>
      <c r="E5" s="6" t="n">
        <f ref="E5:E49" si="1" t="shared">SUM(F5:L5)</f>
        <v>12176.0</v>
      </c>
      <c r="F5" s="6" t="n">
        <v>862.0</v>
      </c>
      <c r="G5" s="6" t="n">
        <v>10221.0</v>
      </c>
      <c r="H5" s="6" t="n">
        <v>1090.0</v>
      </c>
      <c r="I5" s="6" t="n">
        <v>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659.0</v>
      </c>
      <c r="N5" s="6" t="n">
        <v>470.0</v>
      </c>
      <c r="O5" s="6" t="n">
        <v>57.0</v>
      </c>
      <c r="P5" s="6" t="n">
        <v>27.0</v>
      </c>
      <c r="Q5" s="6" t="n">
        <v>0.0</v>
      </c>
      <c r="R5" s="6" t="n">
        <v>7.0</v>
      </c>
      <c r="S5" s="6" t="n">
        <v>2.0</v>
      </c>
      <c r="T5" s="6" t="n">
        <v>2.0</v>
      </c>
      <c r="U5" s="6" t="n">
        <v>17.0</v>
      </c>
      <c r="V5" s="6" t="n">
        <v>77.0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22593.0</v>
      </c>
      <c r="E6" s="6" t="n">
        <f si="1" t="shared"/>
        <v>22590.0</v>
      </c>
      <c r="F6" s="6" t="n">
        <v>15.0</v>
      </c>
      <c r="G6" s="6" t="n">
        <v>13402.0</v>
      </c>
      <c r="H6" s="6" t="n">
        <v>9173.0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3.0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6739.0</v>
      </c>
      <c r="E7" s="6" t="n">
        <f si="1" t="shared"/>
        <v>6727.0</v>
      </c>
      <c r="F7" s="6" t="n">
        <v>4.0</v>
      </c>
      <c r="G7" s="6" t="n">
        <v>6686.0</v>
      </c>
      <c r="H7" s="6" t="n">
        <v>37.0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12.0</v>
      </c>
      <c r="N7" s="6" t="n">
        <v>7.0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4854.0</v>
      </c>
      <c r="E8" s="6" t="n">
        <f si="1" t="shared"/>
        <v>4745.0</v>
      </c>
      <c r="F8" s="6" t="n">
        <v>7.0</v>
      </c>
      <c r="G8" s="6" t="n">
        <v>4725.0</v>
      </c>
      <c r="H8" s="6" t="n">
        <v>13.0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109.0</v>
      </c>
      <c r="N8" s="6" t="n">
        <v>8.0</v>
      </c>
      <c r="O8" s="6" t="n">
        <v>6.0</v>
      </c>
      <c r="P8" s="6" t="n">
        <v>46.0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47.0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1267.0</v>
      </c>
      <c r="E9" s="6" t="n">
        <f si="1" t="shared"/>
        <v>1257.0</v>
      </c>
      <c r="F9" s="6" t="n">
        <v>1.0</v>
      </c>
      <c r="G9" s="6" t="n">
        <v>1254.0</v>
      </c>
      <c r="H9" s="6" t="n">
        <v>2.0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10.0</v>
      </c>
      <c r="N9" s="6" t="n">
        <v>0.0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7.0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13985.0</v>
      </c>
      <c r="E10" s="6" t="n">
        <f si="1" t="shared"/>
        <v>13223.0</v>
      </c>
      <c r="F10" s="6" t="n">
        <v>23.0</v>
      </c>
      <c r="G10" s="6" t="n">
        <v>13165.0</v>
      </c>
      <c r="H10" s="6" t="n">
        <v>35.0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762.0</v>
      </c>
      <c r="N10" s="6" t="n">
        <v>16.0</v>
      </c>
      <c r="O10" s="6" t="n">
        <v>88.0</v>
      </c>
      <c r="P10" s="6" t="n">
        <v>595.0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63.0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5034.0</v>
      </c>
      <c r="E11" s="6" t="n">
        <f si="1" t="shared"/>
        <v>4835.0</v>
      </c>
      <c r="F11" s="6" t="n">
        <v>14.0</v>
      </c>
      <c r="G11" s="6" t="n">
        <v>4805.0</v>
      </c>
      <c r="H11" s="6" t="n">
        <v>16.0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199.0</v>
      </c>
      <c r="N11" s="6" t="n">
        <v>144.0</v>
      </c>
      <c r="O11" s="6" t="n">
        <v>0.0</v>
      </c>
      <c r="P11" s="6" t="n">
        <v>32.0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21.0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42666.0</v>
      </c>
      <c r="E12" s="6" t="n">
        <f si="1" t="shared"/>
        <v>39631.0</v>
      </c>
      <c r="F12" s="6" t="n">
        <v>183.0</v>
      </c>
      <c r="G12" s="6" t="n">
        <v>39442.0</v>
      </c>
      <c r="H12" s="6" t="n">
        <v>5.0</v>
      </c>
      <c r="I12" s="6" t="n">
        <v>1.0</v>
      </c>
      <c r="J12" s="6" t="n">
        <v>0.0</v>
      </c>
      <c r="K12" s="6" t="n">
        <v>0.0</v>
      </c>
      <c r="L12" s="6" t="n">
        <v>0.0</v>
      </c>
      <c r="M12" s="6" t="n">
        <f si="2" t="shared"/>
        <v>3035.0</v>
      </c>
      <c r="N12" s="6" t="n">
        <v>1693.0</v>
      </c>
      <c r="O12" s="6" t="n">
        <v>93.0</v>
      </c>
      <c r="P12" s="6" t="n">
        <v>162.0</v>
      </c>
      <c r="Q12" s="6" t="n">
        <v>0.0</v>
      </c>
      <c r="R12" s="6" t="n">
        <v>0.0</v>
      </c>
      <c r="S12" s="6" t="n">
        <v>1.0</v>
      </c>
      <c r="T12" s="6" t="n">
        <v>2.0</v>
      </c>
      <c r="U12" s="6" t="n">
        <v>76.0</v>
      </c>
      <c r="V12" s="6" t="n">
        <v>1008.0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30756.0</v>
      </c>
      <c r="E13" s="6" t="n">
        <f si="1" t="shared"/>
        <v>27463.0</v>
      </c>
      <c r="F13" s="6" t="n">
        <v>414.0</v>
      </c>
      <c r="G13" s="6" t="n">
        <v>27040.0</v>
      </c>
      <c r="H13" s="6" t="n">
        <v>9.0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3293.0</v>
      </c>
      <c r="N13" s="6" t="n">
        <v>2303.0</v>
      </c>
      <c r="O13" s="6" t="n">
        <v>161.0</v>
      </c>
      <c r="P13" s="6" t="n">
        <v>601.0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226.0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22050.0</v>
      </c>
      <c r="E14" s="6" t="n">
        <f si="1" t="shared"/>
        <v>22034.0</v>
      </c>
      <c r="F14" s="6" t="n">
        <v>9.0</v>
      </c>
      <c r="G14" s="6" t="n">
        <v>22021.0</v>
      </c>
      <c r="H14" s="6" t="n">
        <v>4.0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16.0</v>
      </c>
      <c r="N14" s="6" t="n">
        <v>3.0</v>
      </c>
      <c r="O14" s="6" t="n">
        <v>4.0</v>
      </c>
      <c r="P14" s="6" t="n">
        <v>6.0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80071.0</v>
      </c>
      <c r="E15" s="6" t="n">
        <f si="1" t="shared"/>
        <v>79949.0</v>
      </c>
      <c r="F15" s="6" t="n">
        <v>989.0</v>
      </c>
      <c r="G15" s="6" t="n">
        <v>78953.0</v>
      </c>
      <c r="H15" s="6" t="n">
        <v>7.0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122.0</v>
      </c>
      <c r="N15" s="6" t="n">
        <v>113.0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2016.0</v>
      </c>
      <c r="E16" s="6" t="n">
        <f si="1" t="shared"/>
        <v>1886.0</v>
      </c>
      <c r="F16" s="6" t="n">
        <f ref="F16" si="3" t="shared">F17-F10-F11-F12-F13-F14-F15</f>
        <v>1.0</v>
      </c>
      <c r="G16" s="6" t="n">
        <f ref="G16:L16" si="4" t="shared">G17-G10-G11-G12-G13-G14-G15</f>
        <v>1884.0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130.0</v>
      </c>
      <c r="N16" s="6" t="n">
        <f ref="N16:V16" si="5" t="shared">N17-N10-N11-N12-N13-N14-N15</f>
        <v>82.0</v>
      </c>
      <c r="O16" s="6" t="n">
        <f si="5" t="shared"/>
        <v>12.0</v>
      </c>
      <c r="P16" s="6" t="n">
        <f si="5" t="shared"/>
        <v>15.0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196578.0</v>
      </c>
      <c r="E17" s="6" t="n">
        <f si="1" t="shared"/>
        <v>189021.0</v>
      </c>
      <c r="F17" s="6" t="n">
        <v>1633.0</v>
      </c>
      <c r="G17" s="6" t="n">
        <v>187310.0</v>
      </c>
      <c r="H17" s="6" t="n">
        <v>77.0</v>
      </c>
      <c r="I17" s="6" t="n">
        <v>1.0</v>
      </c>
      <c r="J17" s="6" t="n">
        <v>0.0</v>
      </c>
      <c r="K17" s="6" t="n">
        <v>0.0</v>
      </c>
      <c r="L17" s="6" t="n">
        <v>0.0</v>
      </c>
      <c r="M17" s="6" t="n">
        <f si="2" t="shared"/>
        <v>7557.0</v>
      </c>
      <c r="N17" s="6" t="n">
        <v>4354.0</v>
      </c>
      <c r="O17" s="6" t="n">
        <v>359.0</v>
      </c>
      <c r="P17" s="6" t="n">
        <v>1411.0</v>
      </c>
      <c r="Q17" s="6" t="n">
        <v>0.0</v>
      </c>
      <c r="R17" s="6" t="n">
        <v>6.0</v>
      </c>
      <c r="S17" s="6" t="n">
        <v>1.0</v>
      </c>
      <c r="T17" s="6" t="n">
        <v>3.0</v>
      </c>
      <c r="U17" s="6" t="n">
        <v>79.0</v>
      </c>
      <c r="V17" s="6" t="n">
        <v>1344.0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1224.0</v>
      </c>
      <c r="E18" s="6" t="n">
        <f si="1" t="shared"/>
        <v>1181.0</v>
      </c>
      <c r="F18" s="6" t="n">
        <f ref="F18" si="6" t="shared">F19-F17-F4-F5-F6-F7-F8-F9</f>
        <v>6.0</v>
      </c>
      <c r="G18" s="6" t="n">
        <f ref="G18:L18" si="7" t="shared">G19-G17-G4-G5-G6-G7-G8-G9</f>
        <v>1166.0</v>
      </c>
      <c r="H18" s="6" t="n">
        <f si="7" t="shared"/>
        <v>9.0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43.0</v>
      </c>
      <c r="N18" s="6" t="n">
        <f ref="N18:V18" si="8" t="shared">N19-N17-N4-N5-N6-N7-N8-N9</f>
        <v>23.0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257325.0</v>
      </c>
      <c r="E19" s="6" t="n">
        <f si="1" t="shared"/>
        <v>248922.0</v>
      </c>
      <c r="F19" s="6" t="n">
        <v>3487.0</v>
      </c>
      <c r="G19" s="6" t="n">
        <v>234974.0</v>
      </c>
      <c r="H19" s="6" t="n">
        <v>10440.0</v>
      </c>
      <c r="I19" s="6" t="n">
        <v>21.0</v>
      </c>
      <c r="J19" s="6" t="n">
        <v>0.0</v>
      </c>
      <c r="K19" s="6" t="n">
        <v>0.0</v>
      </c>
      <c r="L19" s="6" t="n">
        <v>0.0</v>
      </c>
      <c r="M19" s="6" t="n">
        <f si="2" t="shared"/>
        <v>8403.0</v>
      </c>
      <c r="N19" s="6" t="n">
        <v>4862.0</v>
      </c>
      <c r="O19" s="6" t="n">
        <v>440.0</v>
      </c>
      <c r="P19" s="6" t="n">
        <v>1489.0</v>
      </c>
      <c r="Q19" s="6" t="n">
        <v>0.0</v>
      </c>
      <c r="R19" s="6" t="n">
        <v>13.0</v>
      </c>
      <c r="S19" s="6" t="n">
        <v>3.0</v>
      </c>
      <c r="T19" s="6" t="n">
        <v>10.0</v>
      </c>
      <c r="U19" s="6" t="n">
        <v>97.0</v>
      </c>
      <c r="V19" s="6" t="n">
        <v>1489.0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3195.0</v>
      </c>
      <c r="E20" s="6" t="n">
        <f si="1" t="shared"/>
        <v>3168.0</v>
      </c>
      <c r="F20" s="6" t="n">
        <v>38.0</v>
      </c>
      <c r="G20" s="6" t="n">
        <v>3096.0</v>
      </c>
      <c r="H20" s="6" t="n">
        <v>33.0</v>
      </c>
      <c r="I20" s="6" t="n">
        <v>0.0</v>
      </c>
      <c r="J20" s="6" t="n">
        <v>0.0</v>
      </c>
      <c r="K20" s="6" t="n">
        <v>0.0</v>
      </c>
      <c r="L20" s="6" t="n">
        <v>1.0</v>
      </c>
      <c r="M20" s="6" t="n">
        <f si="2" t="shared"/>
        <v>27.0</v>
      </c>
      <c r="N20" s="6" t="n">
        <v>0.0</v>
      </c>
      <c r="O20" s="6" t="n">
        <v>0.0</v>
      </c>
      <c r="P20" s="6" t="n">
        <v>25.0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2.0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23813.0</v>
      </c>
      <c r="E21" s="6" t="n">
        <f si="1" t="shared"/>
        <v>23750.0</v>
      </c>
      <c r="F21" s="6" t="n">
        <v>95.0</v>
      </c>
      <c r="G21" s="6" t="n">
        <v>23225.0</v>
      </c>
      <c r="H21" s="6" t="n">
        <v>428.0</v>
      </c>
      <c r="I21" s="6" t="n">
        <v>2.0</v>
      </c>
      <c r="J21" s="6" t="n">
        <v>0.0</v>
      </c>
      <c r="K21" s="6" t="n">
        <v>0.0</v>
      </c>
      <c r="L21" s="6" t="n">
        <v>0.0</v>
      </c>
      <c r="M21" s="6" t="n">
        <f si="2" t="shared"/>
        <v>63.0</v>
      </c>
      <c r="N21" s="6" t="n">
        <v>2.0</v>
      </c>
      <c r="O21" s="6" t="n">
        <v>0.0</v>
      </c>
      <c r="P21" s="6" t="n">
        <v>58.0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368.0</v>
      </c>
      <c r="E22" s="6" t="n">
        <f si="1" t="shared"/>
        <v>356.0</v>
      </c>
      <c r="F22" s="6" t="n">
        <v>0.0</v>
      </c>
      <c r="G22" s="6" t="n">
        <v>353.0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12.0</v>
      </c>
      <c r="N22" s="6" t="n">
        <v>3.0</v>
      </c>
      <c r="O22" s="6" t="n">
        <v>0.0</v>
      </c>
      <c r="P22" s="6" t="n">
        <v>7.0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2.0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389.0</v>
      </c>
      <c r="E23" s="6" t="n">
        <f si="1" t="shared"/>
        <v>374.0</v>
      </c>
      <c r="F23" s="6" t="n">
        <v>0.0</v>
      </c>
      <c r="G23" s="6" t="n">
        <v>373.0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15.0</v>
      </c>
      <c r="N23" s="6" t="n">
        <v>1.0</v>
      </c>
      <c r="O23" s="6" t="n">
        <v>0.0</v>
      </c>
      <c r="P23" s="6" t="n">
        <v>12.0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86.0</v>
      </c>
      <c r="E24" s="6" t="n">
        <f si="1" t="shared"/>
        <v>86.0</v>
      </c>
      <c r="F24" s="6" t="n">
        <v>0.0</v>
      </c>
      <c r="G24" s="6" t="n">
        <v>86.0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2089.0</v>
      </c>
      <c r="E25" s="6" t="n">
        <f si="1" t="shared"/>
        <v>2079.0</v>
      </c>
      <c r="F25" s="6" t="n">
        <f ref="F25" si="9" t="shared">F26-F20-F21-F22-F23-F24</f>
        <v>6.0</v>
      </c>
      <c r="G25" s="6" t="n">
        <f ref="G25" si="10" t="shared">G26-G20-G21-G22-G23-G24</f>
        <v>2052.0</v>
      </c>
      <c r="H25" s="6" t="n">
        <f ref="H25" si="11" t="shared">H26-H20-H21-H22-H23-H24</f>
        <v>21.0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10.0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3.0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29940.0</v>
      </c>
      <c r="E26" s="6" t="n">
        <f si="1" t="shared"/>
        <v>29813.0</v>
      </c>
      <c r="F26" s="6" t="n">
        <v>139.0</v>
      </c>
      <c r="G26" s="6" t="n">
        <v>29185.0</v>
      </c>
      <c r="H26" s="6" t="n">
        <v>486.0</v>
      </c>
      <c r="I26" s="6" t="n">
        <v>2.0</v>
      </c>
      <c r="J26" s="6" t="n">
        <v>0.0</v>
      </c>
      <c r="K26" s="6" t="n">
        <v>0.0</v>
      </c>
      <c r="L26" s="6" t="n">
        <v>1.0</v>
      </c>
      <c r="M26" s="6" t="n">
        <f si="2" t="shared"/>
        <v>127.0</v>
      </c>
      <c r="N26" s="6" t="n">
        <v>9.0</v>
      </c>
      <c r="O26" s="6" t="n">
        <v>2.0</v>
      </c>
      <c r="P26" s="6" t="n">
        <v>105.0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991.0</v>
      </c>
      <c r="E27" s="6" t="n">
        <f si="1" t="shared"/>
        <v>846.0</v>
      </c>
      <c r="F27" s="6" t="n">
        <v>0.0</v>
      </c>
      <c r="G27" s="6" t="n">
        <v>844.0</v>
      </c>
      <c r="H27" s="6" t="n">
        <v>2.0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145.0</v>
      </c>
      <c r="N27" s="6" t="n">
        <v>1.0</v>
      </c>
      <c r="O27" s="6" t="n">
        <v>0.0</v>
      </c>
      <c r="P27" s="6" t="n">
        <v>94.0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3342.0</v>
      </c>
      <c r="E28" s="6" t="n">
        <f si="1" t="shared"/>
        <v>3313.0</v>
      </c>
      <c r="F28" s="6" t="n">
        <v>15.0</v>
      </c>
      <c r="G28" s="6" t="n">
        <v>3272.0</v>
      </c>
      <c r="H28" s="6" t="n">
        <v>25.0</v>
      </c>
      <c r="I28" s="6" t="n">
        <v>0.0</v>
      </c>
      <c r="J28" s="6" t="n">
        <v>0.0</v>
      </c>
      <c r="K28" s="6" t="n">
        <v>0.0</v>
      </c>
      <c r="L28" s="6" t="n">
        <v>1.0</v>
      </c>
      <c r="M28" s="6" t="n">
        <f si="2" t="shared"/>
        <v>29.0</v>
      </c>
      <c r="N28" s="6" t="n">
        <v>2.0</v>
      </c>
      <c r="O28" s="6" t="n">
        <v>0.0</v>
      </c>
      <c r="P28" s="6" t="n">
        <v>19.0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8.0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3908.0</v>
      </c>
      <c r="E29" s="6" t="n">
        <f si="1" t="shared"/>
        <v>3862.0</v>
      </c>
      <c r="F29" s="6" t="n">
        <v>34.0</v>
      </c>
      <c r="G29" s="6" t="n">
        <v>3795.0</v>
      </c>
      <c r="H29" s="6" t="n">
        <v>33.0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46.0</v>
      </c>
      <c r="N29" s="6" t="n">
        <v>1.0</v>
      </c>
      <c r="O29" s="6" t="n">
        <v>0.0</v>
      </c>
      <c r="P29" s="6" t="n">
        <v>39.0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1114.0</v>
      </c>
      <c r="E30" s="6" t="n">
        <f si="1" t="shared"/>
        <v>1074.0</v>
      </c>
      <c r="F30" s="6" t="n">
        <v>1.0</v>
      </c>
      <c r="G30" s="6" t="n">
        <v>1063.0</v>
      </c>
      <c r="H30" s="6" t="n">
        <v>6.0</v>
      </c>
      <c r="I30" s="6" t="n">
        <v>3.0</v>
      </c>
      <c r="J30" s="6" t="n">
        <v>0.0</v>
      </c>
      <c r="K30" s="6" t="n">
        <v>0.0</v>
      </c>
      <c r="L30" s="6" t="n">
        <v>1.0</v>
      </c>
      <c r="M30" s="6" t="n">
        <f si="2" t="shared"/>
        <v>40.0</v>
      </c>
      <c r="N30" s="6" t="n">
        <v>0.0</v>
      </c>
      <c r="O30" s="6" t="n">
        <v>0.0</v>
      </c>
      <c r="P30" s="6" t="n">
        <v>34.0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6.0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3023.0</v>
      </c>
      <c r="E31" s="6" t="n">
        <f si="1" t="shared"/>
        <v>2369.0</v>
      </c>
      <c r="F31" s="6" t="n">
        <v>4.0</v>
      </c>
      <c r="G31" s="6" t="n">
        <v>2356.0</v>
      </c>
      <c r="H31" s="6" t="n">
        <v>9.0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654.0</v>
      </c>
      <c r="N31" s="6" t="n">
        <v>6.0</v>
      </c>
      <c r="O31" s="6" t="n">
        <v>3.0</v>
      </c>
      <c r="P31" s="6" t="n">
        <v>557.0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77.0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523.0</v>
      </c>
      <c r="E32" s="6" t="n">
        <f si="1" t="shared"/>
        <v>523.0</v>
      </c>
      <c r="F32" s="6" t="n">
        <v>0.0</v>
      </c>
      <c r="G32" s="6" t="n">
        <v>518.0</v>
      </c>
      <c r="H32" s="6" t="n">
        <v>5.0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885.0</v>
      </c>
      <c r="E33" s="6" t="n">
        <f si="1" t="shared"/>
        <v>867.0</v>
      </c>
      <c r="F33" s="6" t="n">
        <v>6.0</v>
      </c>
      <c r="G33" s="6" t="n">
        <v>857.0</v>
      </c>
      <c r="H33" s="6" t="n">
        <v>4.0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18.0</v>
      </c>
      <c r="N33" s="6" t="n">
        <v>0.0</v>
      </c>
      <c r="O33" s="6" t="n">
        <v>0.0</v>
      </c>
      <c r="P33" s="6" t="n">
        <v>17.0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6591.0</v>
      </c>
      <c r="E34" s="6" t="n">
        <f si="1" t="shared"/>
        <v>5867.0</v>
      </c>
      <c r="F34" s="6" t="n">
        <v>23.0</v>
      </c>
      <c r="G34" s="6" t="n">
        <v>5808.0</v>
      </c>
      <c r="H34" s="6" t="n">
        <v>36.0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724.0</v>
      </c>
      <c r="N34" s="6" t="n">
        <v>11.0</v>
      </c>
      <c r="O34" s="6" t="n">
        <v>0.0</v>
      </c>
      <c r="P34" s="6" t="n">
        <v>648.0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58.0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445.0</v>
      </c>
      <c r="E35" s="6" t="n">
        <f si="1" t="shared"/>
        <v>445.0</v>
      </c>
      <c r="F35" s="6" t="n">
        <v>1.0</v>
      </c>
      <c r="G35" s="6" t="n">
        <v>438.0</v>
      </c>
      <c r="H35" s="6" t="n">
        <v>6.0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75.0</v>
      </c>
      <c r="E36" s="6" t="n">
        <f si="1" t="shared"/>
        <v>71.0</v>
      </c>
      <c r="F36" s="6" t="n">
        <v>0.0</v>
      </c>
      <c r="G36" s="6" t="n">
        <v>71.0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4.0</v>
      </c>
      <c r="N36" s="6" t="n">
        <v>0.0</v>
      </c>
      <c r="O36" s="6" t="n">
        <v>0.0</v>
      </c>
      <c r="P36" s="6" t="n">
        <v>4.0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501.0</v>
      </c>
      <c r="E37" s="6" t="n">
        <f si="1" t="shared"/>
        <v>472.0</v>
      </c>
      <c r="F37" s="6" t="n">
        <v>3.0</v>
      </c>
      <c r="G37" s="6" t="n">
        <v>469.0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29.0</v>
      </c>
      <c r="N37" s="6" t="n">
        <v>12.0</v>
      </c>
      <c r="O37" s="6" t="n">
        <v>1.0</v>
      </c>
      <c r="P37" s="6" t="n">
        <v>16.0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1058.0</v>
      </c>
      <c r="E38" s="6" t="n">
        <f si="1" t="shared"/>
        <v>924.0</v>
      </c>
      <c r="F38" s="6" t="n">
        <v>2.0</v>
      </c>
      <c r="G38" s="6" t="n">
        <v>908.0</v>
      </c>
      <c r="H38" s="6" t="n">
        <v>14.0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134.0</v>
      </c>
      <c r="N38" s="6" t="n">
        <v>4.0</v>
      </c>
      <c r="O38" s="6" t="n">
        <v>1.0</v>
      </c>
      <c r="P38" s="6" t="n">
        <v>100.0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29.0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7623.0</v>
      </c>
      <c r="E39" s="6" t="n">
        <f si="1" t="shared"/>
        <v>6370.0</v>
      </c>
      <c r="F39" s="6" t="n">
        <f ref="F39" si="25" t="shared">F40-F27-F28-F29-F30-F31-F32-F33-F34-F35-F36-F37-F38</f>
        <v>19.0</v>
      </c>
      <c r="G39" s="6" t="n">
        <f ref="G39:L39" si="26" t="shared">G40-G27-G28-G29-G30-G31-G32-G33-G34-G35-G36-G37-G38</f>
        <v>6331.0</v>
      </c>
      <c r="H39" s="6" t="n">
        <f si="26" t="shared"/>
        <v>20.0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1253.0</v>
      </c>
      <c r="N39" s="6" t="n">
        <f ref="N39:V39" si="27" t="shared">N40-N27-N28-N29-N30-N31-N32-N33-N34-N35-N36-N37-N38</f>
        <v>16.0</v>
      </c>
      <c r="O39" s="6" t="n">
        <f si="27" t="shared"/>
        <v>8.0</v>
      </c>
      <c r="P39" s="6" t="n">
        <f si="27" t="shared"/>
        <v>1051.0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172.0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30079.0</v>
      </c>
      <c r="E40" s="6" t="n">
        <f si="1" t="shared"/>
        <v>27003.0</v>
      </c>
      <c r="F40" s="6" t="n">
        <v>108.0</v>
      </c>
      <c r="G40" s="6" t="n">
        <v>26730.0</v>
      </c>
      <c r="H40" s="6" t="n">
        <v>160.0</v>
      </c>
      <c r="I40" s="6" t="n">
        <v>3.0</v>
      </c>
      <c r="J40" s="6" t="n">
        <v>0.0</v>
      </c>
      <c r="K40" s="6" t="n">
        <v>0.0</v>
      </c>
      <c r="L40" s="6" t="n">
        <v>2.0</v>
      </c>
      <c r="M40" s="6" t="n">
        <f si="2" t="shared"/>
        <v>3076.0</v>
      </c>
      <c r="N40" s="6" t="n">
        <v>53.0</v>
      </c>
      <c r="O40" s="6" t="n">
        <v>13.0</v>
      </c>
      <c r="P40" s="6" t="n">
        <v>2579.0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407.0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2059.0</v>
      </c>
      <c r="E41" s="6" t="n">
        <f si="1" t="shared"/>
        <v>2034.0</v>
      </c>
      <c r="F41" s="6" t="n">
        <v>23.0</v>
      </c>
      <c r="G41" s="6" t="n">
        <v>1989.0</v>
      </c>
      <c r="H41" s="6" t="n">
        <v>21.0</v>
      </c>
      <c r="I41" s="6" t="n">
        <v>1.0</v>
      </c>
      <c r="J41" s="6" t="n">
        <v>0.0</v>
      </c>
      <c r="K41" s="6" t="n">
        <v>0.0</v>
      </c>
      <c r="L41" s="6" t="n">
        <v>0.0</v>
      </c>
      <c r="M41" s="6" t="n">
        <f si="2" t="shared"/>
        <v>25.0</v>
      </c>
      <c r="N41" s="6" t="n">
        <v>1.0</v>
      </c>
      <c r="O41" s="6" t="n">
        <v>0.0</v>
      </c>
      <c r="P41" s="6" t="n">
        <v>21.0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434.0</v>
      </c>
      <c r="E42" s="6" t="n">
        <f si="1" t="shared"/>
        <v>425.0</v>
      </c>
      <c r="F42" s="6" t="n">
        <v>4.0</v>
      </c>
      <c r="G42" s="6" t="n">
        <v>417.0</v>
      </c>
      <c r="H42" s="6" t="n">
        <v>4.0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9.0</v>
      </c>
      <c r="N42" s="6" t="n">
        <v>1.0</v>
      </c>
      <c r="O42" s="6" t="n">
        <v>0.0</v>
      </c>
      <c r="P42" s="6" t="n">
        <v>8.0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335.0</v>
      </c>
      <c r="E43" s="6" t="n">
        <f si="1" t="shared"/>
        <v>329.0</v>
      </c>
      <c r="F43" s="6" t="n">
        <f ref="F43" si="28" t="shared">F44-F41-F42</f>
        <v>0.0</v>
      </c>
      <c r="G43" s="6" t="n">
        <f ref="G43:L43" si="29" t="shared">G44-G41-G42</f>
        <v>327.0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6.0</v>
      </c>
      <c r="N43" s="6" t="n">
        <f ref="N43:V43" si="30" t="shared">N44-N41-N42</f>
        <v>6.0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2828.0</v>
      </c>
      <c r="E44" s="6" t="n">
        <f si="1" t="shared"/>
        <v>2788.0</v>
      </c>
      <c r="F44" s="6" t="n">
        <v>27.0</v>
      </c>
      <c r="G44" s="6" t="n">
        <v>2733.0</v>
      </c>
      <c r="H44" s="6" t="n">
        <v>27.0</v>
      </c>
      <c r="I44" s="6" t="n">
        <v>1.0</v>
      </c>
      <c r="J44" s="6" t="n">
        <v>0.0</v>
      </c>
      <c r="K44" s="6" t="n">
        <v>0.0</v>
      </c>
      <c r="L44" s="6" t="n">
        <v>0.0</v>
      </c>
      <c r="M44" s="6" t="n">
        <f si="2" t="shared"/>
        <v>40.0</v>
      </c>
      <c r="N44" s="6" t="n">
        <v>8.0</v>
      </c>
      <c r="O44" s="6" t="n">
        <v>0.0</v>
      </c>
      <c r="P44" s="6" t="n">
        <v>29.0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1074.0</v>
      </c>
      <c r="E45" s="6" t="n">
        <f si="1" t="shared"/>
        <v>1036.0</v>
      </c>
      <c r="F45" s="6" t="n">
        <v>1.0</v>
      </c>
      <c r="G45" s="6" t="n">
        <v>1032.0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38.0</v>
      </c>
      <c r="N45" s="6" t="n">
        <v>2.0</v>
      </c>
      <c r="O45" s="6" t="n">
        <v>0.0</v>
      </c>
      <c r="P45" s="6" t="n">
        <v>27.0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9.0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1026.0</v>
      </c>
      <c r="E46" s="6" t="n">
        <f si="1" t="shared"/>
        <v>987.0</v>
      </c>
      <c r="F46" s="6" t="n">
        <f ref="F46" si="31" t="shared">F47-F45</f>
        <v>0.0</v>
      </c>
      <c r="G46" s="6" t="n">
        <f ref="G46:L46" si="32" t="shared">G47-G45</f>
        <v>986.0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39.0</v>
      </c>
      <c r="N46" s="6" t="n">
        <f ref="N46:V46" si="33" t="shared">N47-N45</f>
        <v>8.0</v>
      </c>
      <c r="O46" s="6" t="n">
        <f si="33" t="shared"/>
        <v>0.0</v>
      </c>
      <c r="P46" s="6" t="n">
        <f si="33" t="shared"/>
        <v>25.0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6.0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2100.0</v>
      </c>
      <c r="E47" s="6" t="n">
        <f si="1" t="shared"/>
        <v>2023.0</v>
      </c>
      <c r="F47" s="6" t="n">
        <v>1.0</v>
      </c>
      <c r="G47" s="6" t="n">
        <v>2018.0</v>
      </c>
      <c r="H47" s="6" t="n">
        <v>4.0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77.0</v>
      </c>
      <c r="N47" s="6" t="n">
        <v>10.0</v>
      </c>
      <c r="O47" s="6" t="n">
        <v>0.0</v>
      </c>
      <c r="P47" s="6" t="n">
        <v>52.0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15.0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5247.0</v>
      </c>
      <c r="E48" s="6" t="n">
        <f si="1" t="shared"/>
        <v>5012.0</v>
      </c>
      <c r="F48" s="6" t="n">
        <v>40.0</v>
      </c>
      <c r="G48" s="6" t="n">
        <v>4787.0</v>
      </c>
      <c r="H48" s="6" t="n">
        <v>185.0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235.0</v>
      </c>
      <c r="N48" s="6" t="n">
        <v>136.0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16.0</v>
      </c>
      <c r="V48" s="6" t="n">
        <v>83.0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327519.0</v>
      </c>
      <c r="E49" s="6" t="n">
        <f si="1" t="shared"/>
        <v>315561.0</v>
      </c>
      <c r="F49" s="6" t="n">
        <f>F48+F47+F44+F40+F26+F19</f>
        <v>3802.0</v>
      </c>
      <c r="G49" s="6" t="n">
        <f ref="G49:L49" si="34" t="shared">G48+G47+G44+G40+G26+G19</f>
        <v>300427.0</v>
      </c>
      <c r="H49" s="6" t="n">
        <f si="34" t="shared"/>
        <v>11302.0</v>
      </c>
      <c r="I49" s="6" t="n">
        <f si="34" t="shared"/>
        <v>27.0</v>
      </c>
      <c r="J49" s="6" t="n">
        <f si="34" t="shared"/>
        <v>0.0</v>
      </c>
      <c r="K49" s="6" t="n">
        <f si="34" t="shared"/>
        <v>0.0</v>
      </c>
      <c r="L49" s="6" t="n">
        <f si="34" t="shared"/>
        <v>3.0</v>
      </c>
      <c r="M49" s="6" t="n">
        <f si="2" t="shared"/>
        <v>11958.0</v>
      </c>
      <c r="N49" s="6" t="n">
        <f ref="N49" si="35" t="shared">N48+N47+N44+N40+N26+N19</f>
        <v>5078.0</v>
      </c>
      <c r="O49" s="6" t="n">
        <f ref="O49" si="36" t="shared">O48+O47+O44+O40+O26+O19</f>
        <v>455.0</v>
      </c>
      <c r="P49" s="6" t="n">
        <f ref="P49" si="37" t="shared">P48+P47+P44+P40+P26+P19</f>
        <v>4254.0</v>
      </c>
      <c r="Q49" s="6" t="n">
        <f ref="Q49" si="38" t="shared">Q48+Q47+Q44+Q40+Q26+Q19</f>
        <v>0.0</v>
      </c>
      <c r="R49" s="6" t="n">
        <f ref="R49" si="39" t="shared">R48+R47+R44+R40+R26+R19</f>
        <v>13.0</v>
      </c>
      <c r="S49" s="6" t="n">
        <f ref="S49" si="40" t="shared">S48+S47+S44+S40+S26+S19</f>
        <v>3.0</v>
      </c>
      <c r="T49" s="6" t="n">
        <f ref="T49" si="41" t="shared">T48+T47+T44+T40+T26+T19</f>
        <v>10.0</v>
      </c>
      <c r="U49" s="6" t="n">
        <f ref="U49" si="42" t="shared">U48+U47+U44+U40+U26+U19</f>
        <v>137.0</v>
      </c>
      <c r="V49" s="6" t="n">
        <f ref="V49" si="43" t="shared">V48+V47+V44+V40+V26+V19</f>
        <v>2008.0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