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<sst xmlns="http://schemas.openxmlformats.org/spreadsheetml/2006/main" count="98" uniqueCount="56">
  <si>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</si>
  <si>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</si>
  <si>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</si>
  <si>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</si>
  <si>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</si>
  <si>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</si>
  <si>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</si>
  <si>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</si>
  <si>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</si>
  <si>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</si>
  <si>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</si>
  <si>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</si>
  <si>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</si>
  <si>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</si>
  <si>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</si>
  <si>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</si>
  <si>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</si>
  <si>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</si>
  <si>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</si>
  <si>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</si>
  <si>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</si>
  <si>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</si>
  <si>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</si>
  <si>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</si>
  <si>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</si>
  <si>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</si>
  <si>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</si>
  <si>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</si>
  <si>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</si>
  <si>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</si>
  <si>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</si>
  <si>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</si>
  <si>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</si>
  <si>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</si>
  <si>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</si>
  <si>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</si>
  <si>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</si>
  <si>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</si>
  <si>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</si>
  <si>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</si>
  <si>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</si>
  <si>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</si>
  <si>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</si>
  <si>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</si>
  <si>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</si>
  <si>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</si>
  <si>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</si>
  <si>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</si>
  <si>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</si>
  <si>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</si>
  <si>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</si>
  <si>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</si>
  <si>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</si>
  <si>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111年1至8月來臺旅客人次及成長率－按國籍分
Table 1-3 Visitor Arrivals by Nationality,
 January-August, 2022</t>
  </si>
  <si>
    <t>111年1至8月
Jan.-August., 2022</t>
  </si>
  <si>
    <t>110年1至8月
Jan.-August.,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</si>
</sst>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17005.0</v>
      </c>
      <c r="E3" s="4" t="n">
        <v>6465.0</v>
      </c>
      <c r="F3" s="5" t="n">
        <f>IF(E3=0,"-",(D3-E3)/E3*100)</f>
        <v>163.03170920340293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5276.0</v>
      </c>
      <c r="E4" s="4" t="n">
        <v>2002.0</v>
      </c>
      <c r="F4" s="5" t="n">
        <f ref="F4:F46" si="0" t="shared">IF(E4=0,"-",(D4-E4)/E4*100)</f>
        <v>163.53646353646354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3693.0</v>
      </c>
      <c r="E5" s="4" t="n">
        <v>1076.0</v>
      </c>
      <c r="F5" s="5" t="n">
        <f si="0" t="shared"/>
        <v>243.21561338289962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971.0</v>
      </c>
      <c r="E6" s="4" t="n">
        <v>434.0</v>
      </c>
      <c r="F6" s="5" t="n">
        <f si="0" t="shared"/>
        <v>123.73271889400921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10208.0</v>
      </c>
      <c r="E7" s="4" t="n">
        <v>3092.0</v>
      </c>
      <c r="F7" s="5" t="n">
        <f si="0" t="shared"/>
        <v>230.14230271668822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3654.0</v>
      </c>
      <c r="E8" s="4" t="n">
        <v>1356.0</v>
      </c>
      <c r="F8" s="5" t="n">
        <f si="0" t="shared"/>
        <v>169.4690265486726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34661.0</v>
      </c>
      <c r="E9" s="4" t="n">
        <v>6594.0</v>
      </c>
      <c r="F9" s="5" t="n">
        <f si="0" t="shared"/>
        <v>425.644525326054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25329.0</v>
      </c>
      <c r="E10" s="4" t="n">
        <v>7052.0</v>
      </c>
      <c r="F10" s="5" t="n">
        <f si="0" t="shared"/>
        <v>259.1747022121384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18654.0</v>
      </c>
      <c r="E11" s="4" t="n">
        <v>6163.0</v>
      </c>
      <c r="F11" s="5" t="n">
        <f si="0" t="shared"/>
        <v>202.6772675644978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65172.0</v>
      </c>
      <c r="E12" s="4" t="n">
        <v>21943.0</v>
      </c>
      <c r="F12" s="5" t="n">
        <f si="0" t="shared"/>
        <v>197.00587886797612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1416.0</v>
      </c>
      <c r="E13" s="4" t="n">
        <f>E14-E7-E8-E9-E10-E11-E12</f>
        <v>605.0</v>
      </c>
      <c r="F13" s="5" t="n">
        <f si="0" t="shared"/>
        <v>134.04958677685948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159094.0</v>
      </c>
      <c r="E14" s="4" t="n">
        <v>46805.0</v>
      </c>
      <c r="F14" s="5" t="n">
        <f si="0" t="shared"/>
        <v>239.90812947334686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734.0</v>
      </c>
      <c r="E15" s="4" t="n">
        <f>E16-E3-E4-E5-E6-E14</f>
        <v>343.0</v>
      </c>
      <c r="F15" s="5" t="n">
        <f si="0" t="shared"/>
        <v>113.99416909620992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186773.0</v>
      </c>
      <c r="E16" s="4" t="n">
        <v>57125.0</v>
      </c>
      <c r="F16" s="5" t="n">
        <f si="0" t="shared"/>
        <v>226.95492341356675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2281.0</v>
      </c>
      <c r="E17" s="4" t="n">
        <v>674.0</v>
      </c>
      <c r="F17" s="5" t="n">
        <f si="0" t="shared"/>
        <v>238.4272997032641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16076.0</v>
      </c>
      <c r="E18" s="4" t="n">
        <v>6268.0</v>
      </c>
      <c r="F18" s="5" t="n">
        <f si="0" t="shared"/>
        <v>156.47734524569242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299.0</v>
      </c>
      <c r="E19" s="4" t="n">
        <v>112.0</v>
      </c>
      <c r="F19" s="5" t="n">
        <f si="0" t="shared"/>
        <v>166.96428571428572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307.0</v>
      </c>
      <c r="E20" s="4" t="n">
        <v>93.0</v>
      </c>
      <c r="F20" s="5" t="n">
        <f si="0" t="shared"/>
        <v>230.10752688172045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55.0</v>
      </c>
      <c r="E21" s="4" t="n">
        <v>17.0</v>
      </c>
      <c r="F21" s="5" t="n">
        <f si="0" t="shared"/>
        <v>223.52941176470588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1494.0</v>
      </c>
      <c r="E22" s="4" t="n">
        <f>E23-E17-E18-E19-E20-E21</f>
        <v>471.0</v>
      </c>
      <c r="F22" s="5" t="n">
        <f>IF(E22=0,"-",(D22-E22)/E22*100)</f>
        <v>217.1974522292994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20512.0</v>
      </c>
      <c r="E23" s="4" t="n">
        <v>7635.0</v>
      </c>
      <c r="F23" s="5" t="n">
        <f si="0" t="shared"/>
        <v>168.65749836280287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809.0</v>
      </c>
      <c r="E24" s="4" t="n">
        <v>507.0</v>
      </c>
      <c r="F24" s="5" t="n">
        <f si="0" t="shared"/>
        <v>59.56607495069034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2453.0</v>
      </c>
      <c r="E25" s="4" t="n">
        <v>961.0</v>
      </c>
      <c r="F25" s="5" t="n">
        <f si="0" t="shared"/>
        <v>155.25494276795004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2876.0</v>
      </c>
      <c r="E26" s="4" t="n">
        <v>1194.0</v>
      </c>
      <c r="F26" s="5" t="n">
        <f si="0" t="shared"/>
        <v>140.8710217755444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794.0</v>
      </c>
      <c r="E27" s="4" t="n">
        <v>344.0</v>
      </c>
      <c r="F27" s="5" t="n">
        <f si="0" t="shared"/>
        <v>130.8139534883721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2521.0</v>
      </c>
      <c r="E28" s="4" t="n">
        <v>1306.0</v>
      </c>
      <c r="F28" s="5" t="n">
        <f si="0" t="shared"/>
        <v>93.0321592649311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348.0</v>
      </c>
      <c r="E29" s="4" t="n">
        <v>112.0</v>
      </c>
      <c r="F29" s="5" t="n">
        <f si="0" t="shared"/>
        <v>210.71428571428572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636.0</v>
      </c>
      <c r="E30" s="4" t="n">
        <v>243.0</v>
      </c>
      <c r="F30" s="5" t="n">
        <f si="0" t="shared"/>
        <v>161.7283950617284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5352.0</v>
      </c>
      <c r="E31" s="4" t="n">
        <v>1772.0</v>
      </c>
      <c r="F31" s="5" t="n">
        <f si="0" t="shared"/>
        <v>202.0316027088036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351.0</v>
      </c>
      <c r="E32" s="4" t="n">
        <v>148.0</v>
      </c>
      <c r="F32" s="5" t="n">
        <f si="0" t="shared"/>
        <v>137.16216216216216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66.0</v>
      </c>
      <c r="E33" s="4" t="n">
        <v>43.0</v>
      </c>
      <c r="F33" s="5" t="n">
        <f si="0" t="shared"/>
        <v>53.48837209302325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383.0</v>
      </c>
      <c r="E34" s="4" t="n">
        <v>157.0</v>
      </c>
      <c r="F34" s="5" t="n">
        <f si="0" t="shared"/>
        <v>143.94904458598725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7207.0</v>
      </c>
      <c r="E35" s="4" t="n">
        <f>E36-E24-E25-E26-E27-E28-E29-E30-E31-E32-E33-E34</f>
        <v>3380.0</v>
      </c>
      <c r="F35" s="5" t="n">
        <f si="0" t="shared"/>
        <v>113.22485207100593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23796.0</v>
      </c>
      <c r="E36" s="4" t="n">
        <v>10167.0</v>
      </c>
      <c r="F36" s="5" t="n">
        <f si="0" t="shared"/>
        <v>134.05134257893184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1280.0</v>
      </c>
      <c r="E37" s="4" t="n">
        <v>308.0</v>
      </c>
      <c r="F37" s="5" t="n">
        <f si="0" t="shared"/>
        <v>315.5844155844156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278.0</v>
      </c>
      <c r="E38" s="4" t="n">
        <v>82.0</v>
      </c>
      <c r="F38" s="5" t="n">
        <f si="0" t="shared"/>
        <v>239.02439024390242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256.0</v>
      </c>
      <c r="E39" s="4" t="n">
        <f>E40-E37-E38</f>
        <v>400.0</v>
      </c>
      <c r="F39" s="5" t="n">
        <f si="0" t="shared"/>
        <v>-36.0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1814.0</v>
      </c>
      <c r="E40" s="4" t="n">
        <v>790.0</v>
      </c>
      <c r="F40" s="5" t="n">
        <f si="0" t="shared"/>
        <v>129.62025316455697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938.0</v>
      </c>
      <c r="E41" s="4" t="n">
        <v>213.0</v>
      </c>
      <c r="F41" s="5" t="n">
        <f si="0" t="shared"/>
        <v>340.3755868544601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797.0</v>
      </c>
      <c r="E42" s="4" t="n">
        <f>E43-E41</f>
        <v>281.0</v>
      </c>
      <c r="F42" s="5" t="n">
        <f si="0" t="shared"/>
        <v>183.62989323843416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1735.0</v>
      </c>
      <c r="E43" s="4" t="n">
        <v>494.0</v>
      </c>
      <c r="F43" s="5" t="n">
        <f si="0" t="shared"/>
        <v>251.21457489878543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61.0</v>
      </c>
      <c r="E44" s="4" t="n">
        <v>24.0</v>
      </c>
      <c r="F44" s="5" t="n">
        <f si="0" t="shared"/>
        <v>154.16666666666669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24510.0</v>
      </c>
      <c r="E45" s="4" t="n">
        <v>14420.0</v>
      </c>
      <c r="F45" s="5" t="n">
        <f si="0" t="shared"/>
        <v>69.97226074895978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259201.0</v>
      </c>
      <c r="E46" s="8" t="n">
        <f>E44+E43+E40+E36+E23+E16+E45</f>
        <v>90655.0</v>
      </c>
      <c r="F46" s="5" t="n">
        <f si="0" t="shared"/>
        <v>185.92024709061826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