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<sst xmlns="http://schemas.openxmlformats.org/spreadsheetml/2006/main" count="98" uniqueCount="56">
  <si>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</si>
  <si>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</si>
  <si>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</si>
  <si>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</si>
  <si>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</si>
  <si>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</si>
  <si>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</si>
  <si>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</si>
  <si>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</si>
  <si>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</si>
  <si>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</si>
  <si>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</si>
  <si>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</si>
  <si>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</si>
  <si>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</si>
  <si>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</si>
  <si>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</si>
  <si>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</si>
  <si>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</si>
  <si>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</si>
  <si>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</si>
  <si>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</si>
  <si>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</si>
  <si>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</si>
  <si>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</si>
  <si>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</si>
  <si>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</si>
  <si>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</si>
  <si>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</si>
  <si>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</si>
  <si>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</si>
  <si>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</si>
  <si>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</si>
  <si>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</si>
  <si>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</si>
  <si>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</si>
  <si>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</si>
  <si>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</si>
  <si>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</si>
  <si>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</si>
  <si>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</si>
  <si>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</si>
  <si>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</si>
  <si>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</si>
  <si>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</si>
  <si>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</si>
  <si>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</si>
  <si>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</si>
  <si>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</si>
  <si>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</si>
  <si>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</si>
  <si>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</si>
  <si>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</si>
  <si>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111年5月來臺旅客人次及成長率－按國籍分
Table 1-3 Visitor Arrivals by Nationality,
 May, 2022</t>
  </si>
  <si>
    <t>111年5月
May.., 2022</t>
  </si>
  <si>
    <t>110年5月
May..,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</si>
</sst>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1650.0</v>
      </c>
      <c r="E3" s="4" t="n">
        <v>742.0</v>
      </c>
      <c r="F3" s="5" t="n">
        <f>IF(E3=0,"-",(D3-E3)/E3*100)</f>
        <v>122.37196765498652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482.0</v>
      </c>
      <c r="E4" s="4" t="n">
        <v>231.0</v>
      </c>
      <c r="F4" s="5" t="n">
        <f ref="F4:F46" si="0" t="shared">IF(E4=0,"-",(D4-E4)/E4*100)</f>
        <v>108.65800865800865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455.0</v>
      </c>
      <c r="E5" s="4" t="n">
        <v>65.0</v>
      </c>
      <c r="F5" s="5" t="n">
        <f si="0" t="shared"/>
        <v>600.0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80.0</v>
      </c>
      <c r="E6" s="4" t="n">
        <v>47.0</v>
      </c>
      <c r="F6" s="5" t="n">
        <f si="0" t="shared"/>
        <v>70.2127659574468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692.0</v>
      </c>
      <c r="E7" s="4" t="n">
        <v>312.0</v>
      </c>
      <c r="F7" s="5" t="n">
        <f si="0" t="shared"/>
        <v>121.79487179487178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340.0</v>
      </c>
      <c r="E8" s="4" t="n">
        <v>142.0</v>
      </c>
      <c r="F8" s="5" t="n">
        <f si="0" t="shared"/>
        <v>139.43661971830986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4575.0</v>
      </c>
      <c r="E9" s="4" t="n">
        <v>710.0</v>
      </c>
      <c r="F9" s="5" t="n">
        <f si="0" t="shared"/>
        <v>544.3661971830986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4464.0</v>
      </c>
      <c r="E10" s="4" t="n">
        <v>1018.0</v>
      </c>
      <c r="F10" s="5" t="n">
        <f si="0" t="shared"/>
        <v>338.50687622789786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2668.0</v>
      </c>
      <c r="E11" s="4" t="n">
        <v>883.0</v>
      </c>
      <c r="F11" s="5" t="n">
        <f si="0" t="shared"/>
        <v>202.15175537938842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10406.0</v>
      </c>
      <c r="E12" s="4" t="n">
        <v>2860.0</v>
      </c>
      <c r="F12" s="5" t="n">
        <f si="0" t="shared"/>
        <v>263.84615384615387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48.0</v>
      </c>
      <c r="E13" s="4" t="n">
        <f>E14-E7-E8-E9-E10-E11-E12</f>
        <v>52.0</v>
      </c>
      <c r="F13" s="5" t="n">
        <f si="0" t="shared"/>
        <v>-7.6923076923076925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23193.0</v>
      </c>
      <c r="E14" s="4" t="n">
        <v>5977.0</v>
      </c>
      <c r="F14" s="5" t="n">
        <f si="0" t="shared"/>
        <v>288.03747699514804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85.0</v>
      </c>
      <c r="E15" s="4" t="n">
        <f>E16-E3-E4-E5-E6-E14</f>
        <v>15.0</v>
      </c>
      <c r="F15" s="5" t="n">
        <f si="0" t="shared"/>
        <v>466.6666666666667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25945.0</v>
      </c>
      <c r="E16" s="4" t="n">
        <v>7077.0</v>
      </c>
      <c r="F16" s="5" t="n">
        <f si="0" t="shared"/>
        <v>266.61014554189626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180.0</v>
      </c>
      <c r="E17" s="4" t="n">
        <v>67.0</v>
      </c>
      <c r="F17" s="5" t="n">
        <f si="0" t="shared"/>
        <v>168.65671641791045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1457.0</v>
      </c>
      <c r="E18" s="4" t="n">
        <v>690.0</v>
      </c>
      <c r="F18" s="5" t="n">
        <f si="0" t="shared"/>
        <v>111.15942028985508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29.0</v>
      </c>
      <c r="E19" s="4" t="n">
        <v>17.0</v>
      </c>
      <c r="F19" s="5" t="n">
        <f si="0" t="shared"/>
        <v>70.58823529411765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26.0</v>
      </c>
      <c r="E20" s="4" t="n">
        <v>6.0</v>
      </c>
      <c r="F20" s="5" t="n">
        <f si="0" t="shared"/>
        <v>333.33333333333337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3.0</v>
      </c>
      <c r="E21" s="4" t="n">
        <v>3.0</v>
      </c>
      <c r="F21" s="5" t="n">
        <f si="0" t="shared"/>
        <v>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73.0</v>
      </c>
      <c r="E22" s="4" t="n">
        <f>E23-E17-E18-E19-E20-E21</f>
        <v>27.0</v>
      </c>
      <c r="F22" s="5" t="n">
        <f>IF(E22=0,"-",(D22-E22)/E22*100)</f>
        <v>170.37037037037038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1768.0</v>
      </c>
      <c r="E23" s="4" t="n">
        <v>810.0</v>
      </c>
      <c r="F23" s="5" t="n">
        <f si="0" t="shared"/>
        <v>118.27160493827161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96.0</v>
      </c>
      <c r="E24" s="4" t="n">
        <v>50.0</v>
      </c>
      <c r="F24" s="5" t="n">
        <f si="0" t="shared"/>
        <v>92.0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161.0</v>
      </c>
      <c r="E25" s="4" t="n">
        <v>89.0</v>
      </c>
      <c r="F25" s="5" t="n">
        <f si="0" t="shared"/>
        <v>80.89887640449437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280.0</v>
      </c>
      <c r="E26" s="4" t="n">
        <v>102.0</v>
      </c>
      <c r="F26" s="5" t="n">
        <f si="0" t="shared"/>
        <v>174.50980392156862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63.0</v>
      </c>
      <c r="E27" s="4" t="n">
        <v>25.0</v>
      </c>
      <c r="F27" s="5" t="n">
        <f si="0" t="shared"/>
        <v>152.0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303.0</v>
      </c>
      <c r="E28" s="4" t="n">
        <v>191.0</v>
      </c>
      <c r="F28" s="5" t="n">
        <f si="0" t="shared"/>
        <v>58.63874345549738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26.0</v>
      </c>
      <c r="E29" s="4" t="n">
        <v>8.0</v>
      </c>
      <c r="F29" s="5" t="n">
        <f si="0" t="shared"/>
        <v>225.0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43.0</v>
      </c>
      <c r="E30" s="4" t="n">
        <v>22.0</v>
      </c>
      <c r="F30" s="5" t="n">
        <f si="0" t="shared"/>
        <v>95.45454545454545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642.0</v>
      </c>
      <c r="E31" s="4" t="n">
        <v>216.0</v>
      </c>
      <c r="F31" s="5" t="n">
        <f si="0" t="shared"/>
        <v>197.22222222222223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25.0</v>
      </c>
      <c r="E32" s="4" t="n">
        <v>11.0</v>
      </c>
      <c r="F32" s="5" t="n">
        <f si="0" t="shared"/>
        <v>127.27272727272727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7.0</v>
      </c>
      <c r="E33" s="4" t="n">
        <v>3.0</v>
      </c>
      <c r="F33" s="5" t="n">
        <f si="0" t="shared"/>
        <v>133.33333333333331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22.0</v>
      </c>
      <c r="E34" s="4" t="n">
        <v>19.0</v>
      </c>
      <c r="F34" s="5" t="n">
        <f si="0" t="shared"/>
        <v>15.789473684210526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868.0</v>
      </c>
      <c r="E35" s="4" t="n">
        <f>E36-E24-E25-E26-E27-E28-E29-E30-E31-E32-E33-E34</f>
        <v>441.0</v>
      </c>
      <c r="F35" s="5" t="n">
        <f si="0" t="shared"/>
        <v>96.82539682539682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2536.0</v>
      </c>
      <c r="E36" s="4" t="n">
        <v>1177.0</v>
      </c>
      <c r="F36" s="5" t="n">
        <f si="0" t="shared"/>
        <v>115.46304163126592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161.0</v>
      </c>
      <c r="E37" s="4" t="n">
        <v>33.0</v>
      </c>
      <c r="F37" s="5" t="n">
        <f si="0" t="shared"/>
        <v>387.8787878787879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40.0</v>
      </c>
      <c r="E38" s="4" t="n">
        <v>10.0</v>
      </c>
      <c r="F38" s="5" t="n">
        <f si="0" t="shared"/>
        <v>300.0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13.0</v>
      </c>
      <c r="E39" s="4" t="n">
        <f>E40-E37-E38</f>
        <v>10.0</v>
      </c>
      <c r="F39" s="5" t="n">
        <f si="0" t="shared"/>
        <v>30.0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214.0</v>
      </c>
      <c r="E40" s="4" t="n">
        <v>53.0</v>
      </c>
      <c r="F40" s="5" t="n">
        <f si="0" t="shared"/>
        <v>303.77358490566036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96.0</v>
      </c>
      <c r="E41" s="4" t="n">
        <v>23.0</v>
      </c>
      <c r="F41" s="5" t="n">
        <f si="0" t="shared"/>
        <v>317.39130434782606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59.0</v>
      </c>
      <c r="E42" s="4" t="n">
        <f>E43-E41</f>
        <v>19.0</v>
      </c>
      <c r="F42" s="5" t="n">
        <f si="0" t="shared"/>
        <v>210.52631578947367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155.0</v>
      </c>
      <c r="E43" s="4" t="n">
        <v>42.0</v>
      </c>
      <c r="F43" s="5" t="n">
        <f si="0" t="shared"/>
        <v>269.0476190476191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11.0</v>
      </c>
      <c r="E44" s="4" t="n">
        <v>3.0</v>
      </c>
      <c r="F44" s="5" t="n">
        <f si="0" t="shared"/>
        <v>266.66666666666663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1837.0</v>
      </c>
      <c r="E45" s="4" t="n">
        <v>1557.0</v>
      </c>
      <c r="F45" s="5" t="n">
        <f si="0" t="shared"/>
        <v>17.983301220295438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32466.0</v>
      </c>
      <c r="E46" s="8" t="n">
        <f>E44+E43+E40+E36+E23+E16+E45</f>
        <v>10719.0</v>
      </c>
      <c r="F46" s="5" t="n">
        <f si="0" t="shared"/>
        <v>202.88273159809683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