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<sst xmlns="http://schemas.openxmlformats.org/spreadsheetml/2006/main" count="98" uniqueCount="56">
  <si>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</si>
  <si>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</si>
  <si>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</si>
  <si>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</si>
  <si>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</si>
  <si>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</si>
  <si>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</si>
  <si>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</si>
  <si>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</si>
  <si>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</si>
  <si>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</si>
  <si>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</si>
  <si>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</si>
  <si>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</si>
  <si>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</si>
  <si>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</si>
  <si>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</si>
  <si>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</si>
  <si>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</si>
  <si>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</si>
  <si>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</si>
  <si>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</si>
  <si>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</si>
  <si>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</si>
  <si>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</si>
  <si>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</si>
  <si>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</si>
  <si>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</si>
  <si>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</si>
  <si>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</si>
  <si>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</si>
  <si>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</si>
  <si>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</si>
  <si>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</si>
  <si>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</si>
  <si>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</si>
  <si>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</si>
  <si>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</si>
  <si>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</si>
  <si>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</si>
  <si>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</si>
  <si>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</si>
  <si>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</si>
  <si>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</si>
  <si>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</si>
  <si>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</si>
  <si>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</si>
  <si>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</si>
  <si>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</si>
  <si>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</si>
  <si>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</si>
  <si>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</si>
  <si>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</si>
  <si>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111年4月來臺旅客人次及成長率－按國籍分
Table 1-3 Visitor Arrivals by Nationality,
 April, 2022</t>
  </si>
  <si>
    <t>111年4月
Apr.., 2022</t>
  </si>
  <si>
    <t>110年4月
Apr..,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</si>
</sst>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1742.0</v>
      </c>
      <c r="E3" s="4" t="n">
        <v>1137.0</v>
      </c>
      <c r="F3" s="5" t="n">
        <f>IF(E3=0,"-",(D3-E3)/E3*100)</f>
        <v>53.21020228671943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423.0</v>
      </c>
      <c r="E4" s="4" t="n">
        <v>390.0</v>
      </c>
      <c r="F4" s="5" t="n">
        <f ref="F4:F46" si="0" t="shared">IF(E4=0,"-",(D4-E4)/E4*100)</f>
        <v>8.461538461538462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363.0</v>
      </c>
      <c r="E5" s="4" t="n">
        <v>206.0</v>
      </c>
      <c r="F5" s="5" t="n">
        <f si="0" t="shared"/>
        <v>76.2135922330097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61.0</v>
      </c>
      <c r="E6" s="4" t="n">
        <v>96.0</v>
      </c>
      <c r="F6" s="5" t="n">
        <f si="0" t="shared"/>
        <v>-36.45833333333333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731.0</v>
      </c>
      <c r="E7" s="4" t="n">
        <v>471.0</v>
      </c>
      <c r="F7" s="5" t="n">
        <f si="0" t="shared"/>
        <v>55.20169851380042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467.0</v>
      </c>
      <c r="E8" s="4" t="n">
        <v>202.0</v>
      </c>
      <c r="F8" s="5" t="n">
        <f si="0" t="shared"/>
        <v>131.1881188118812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6120.0</v>
      </c>
      <c r="E9" s="4" t="n">
        <v>1671.0</v>
      </c>
      <c r="F9" s="5" t="n">
        <f si="0" t="shared"/>
        <v>266.24775583482943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3735.0</v>
      </c>
      <c r="E10" s="4" t="n">
        <v>1187.0</v>
      </c>
      <c r="F10" s="5" t="n">
        <f si="0" t="shared"/>
        <v>214.6588037068239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2762.0</v>
      </c>
      <c r="E11" s="4" t="n">
        <v>1217.0</v>
      </c>
      <c r="F11" s="5" t="n">
        <f si="0" t="shared"/>
        <v>126.95152013147084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7558.0</v>
      </c>
      <c r="E12" s="4" t="n">
        <v>6210.0</v>
      </c>
      <c r="F12" s="5" t="n">
        <f si="0" t="shared"/>
        <v>21.70692431561997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102.0</v>
      </c>
      <c r="E13" s="4" t="n">
        <f>E14-E7-E8-E9-E10-E11-E12</f>
        <v>86.0</v>
      </c>
      <c r="F13" s="5" t="n">
        <f si="0" t="shared"/>
        <v>18.6046511627907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21475.0</v>
      </c>
      <c r="E14" s="4" t="n">
        <v>11044.0</v>
      </c>
      <c r="F14" s="5" t="n">
        <f si="0" t="shared"/>
        <v>94.44947482796088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71.0</v>
      </c>
      <c r="E15" s="4" t="n">
        <f>E16-E3-E4-E5-E6-E14</f>
        <v>67.0</v>
      </c>
      <c r="F15" s="5" t="n">
        <f si="0" t="shared"/>
        <v>5.970149253731343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24135.0</v>
      </c>
      <c r="E16" s="4" t="n">
        <v>12940.0</v>
      </c>
      <c r="F16" s="5" t="n">
        <f si="0" t="shared"/>
        <v>86.5146831530139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166.0</v>
      </c>
      <c r="E17" s="4" t="n">
        <v>130.0</v>
      </c>
      <c r="F17" s="5" t="n">
        <f si="0" t="shared"/>
        <v>27.692307692307693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1043.0</v>
      </c>
      <c r="E18" s="4" t="n">
        <v>762.0</v>
      </c>
      <c r="F18" s="5" t="n">
        <f si="0" t="shared"/>
        <v>36.876640419947506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19.0</v>
      </c>
      <c r="E19" s="4" t="n">
        <v>30.0</v>
      </c>
      <c r="F19" s="5" t="n">
        <f si="0" t="shared"/>
        <v>-36.666666666666664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24.0</v>
      </c>
      <c r="E20" s="4" t="n">
        <v>22.0</v>
      </c>
      <c r="F20" s="5" t="n">
        <f si="0" t="shared"/>
        <v>9.090909090909092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5.0</v>
      </c>
      <c r="E21" s="4" t="n">
        <v>0.0</v>
      </c>
      <c r="F21" s="5" t="str">
        <f si="0" t="shared"/>
        <v>-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87.0</v>
      </c>
      <c r="E22" s="4" t="n">
        <f>E23-E17-E18-E19-E20-E21</f>
        <v>72.0</v>
      </c>
      <c r="F22" s="5" t="n">
        <f>IF(E22=0,"-",(D22-E22)/E22*100)</f>
        <v>20.833333333333336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1344.0</v>
      </c>
      <c r="E23" s="4" t="n">
        <v>1016.0</v>
      </c>
      <c r="F23" s="5" t="n">
        <f si="0" t="shared"/>
        <v>32.28346456692913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85.0</v>
      </c>
      <c r="E24" s="4" t="n">
        <v>89.0</v>
      </c>
      <c r="F24" s="5" t="n">
        <f si="0" t="shared"/>
        <v>-4.49438202247191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146.0</v>
      </c>
      <c r="E25" s="4" t="n">
        <v>141.0</v>
      </c>
      <c r="F25" s="5" t="n">
        <f si="0" t="shared"/>
        <v>3.546099290780142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220.0</v>
      </c>
      <c r="E26" s="4" t="n">
        <v>187.0</v>
      </c>
      <c r="F26" s="5" t="n">
        <f si="0" t="shared"/>
        <v>17.647058823529413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70.0</v>
      </c>
      <c r="E27" s="4" t="n">
        <v>73.0</v>
      </c>
      <c r="F27" s="5" t="n">
        <f si="0" t="shared"/>
        <v>-4.10958904109589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278.0</v>
      </c>
      <c r="E28" s="4" t="n">
        <v>250.0</v>
      </c>
      <c r="F28" s="5" t="n">
        <f si="0" t="shared"/>
        <v>11.200000000000001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17.0</v>
      </c>
      <c r="E29" s="4" t="n">
        <v>14.0</v>
      </c>
      <c r="F29" s="5" t="n">
        <f si="0" t="shared"/>
        <v>21.428571428571427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36.0</v>
      </c>
      <c r="E30" s="4" t="n">
        <v>37.0</v>
      </c>
      <c r="F30" s="5" t="n">
        <f si="0" t="shared"/>
        <v>-2.7027027027027026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571.0</v>
      </c>
      <c r="E31" s="4" t="n">
        <v>326.0</v>
      </c>
      <c r="F31" s="5" t="n">
        <f si="0" t="shared"/>
        <v>75.15337423312883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13.0</v>
      </c>
      <c r="E32" s="4" t="n">
        <v>17.0</v>
      </c>
      <c r="F32" s="5" t="n">
        <f si="0" t="shared"/>
        <v>-23.52941176470588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6.0</v>
      </c>
      <c r="E33" s="4" t="n">
        <v>8.0</v>
      </c>
      <c r="F33" s="5" t="n">
        <f si="0" t="shared"/>
        <v>-25.0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47.0</v>
      </c>
      <c r="E34" s="4" t="n">
        <v>18.0</v>
      </c>
      <c r="F34" s="5" t="n">
        <f si="0" t="shared"/>
        <v>161.11111111111111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782.0</v>
      </c>
      <c r="E35" s="4" t="n">
        <f>E36-E24-E25-E26-E27-E28-E29-E30-E31-E32-E33-E34</f>
        <v>547.0</v>
      </c>
      <c r="F35" s="5" t="n">
        <f si="0" t="shared"/>
        <v>42.96160877513711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2271.0</v>
      </c>
      <c r="E36" s="4" t="n">
        <v>1707.0</v>
      </c>
      <c r="F36" s="5" t="n">
        <f si="0" t="shared"/>
        <v>33.04042179261863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114.0</v>
      </c>
      <c r="E37" s="4" t="n">
        <v>56.0</v>
      </c>
      <c r="F37" s="5" t="n">
        <f si="0" t="shared"/>
        <v>103.57142857142858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31.0</v>
      </c>
      <c r="E38" s="4" t="n">
        <v>7.0</v>
      </c>
      <c r="F38" s="5" t="n">
        <f si="0" t="shared"/>
        <v>342.85714285714283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20.0</v>
      </c>
      <c r="E39" s="4" t="n">
        <f>E40-E37-E38</f>
        <v>37.0</v>
      </c>
      <c r="F39" s="5" t="n">
        <f si="0" t="shared"/>
        <v>-45.94594594594595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165.0</v>
      </c>
      <c r="E40" s="4" t="n">
        <v>100.0</v>
      </c>
      <c r="F40" s="5" t="n">
        <f si="0" t="shared"/>
        <v>65.0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78.0</v>
      </c>
      <c r="E41" s="4" t="n">
        <v>40.0</v>
      </c>
      <c r="F41" s="5" t="n">
        <f si="0" t="shared"/>
        <v>95.0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92.0</v>
      </c>
      <c r="E42" s="4" t="n">
        <f>E43-E41</f>
        <v>76.0</v>
      </c>
      <c r="F42" s="5" t="n">
        <f si="0" t="shared"/>
        <v>21.052631578947366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170.0</v>
      </c>
      <c r="E43" s="4" t="n">
        <v>116.0</v>
      </c>
      <c r="F43" s="5" t="n">
        <f si="0" t="shared"/>
        <v>46.55172413793103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0.0</v>
      </c>
      <c r="E44" s="4" t="n">
        <v>6.0</v>
      </c>
      <c r="F44" s="5" t="n">
        <f si="0" t="shared"/>
        <v>-100.0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1675.0</v>
      </c>
      <c r="E45" s="4" t="n">
        <v>1958.0</v>
      </c>
      <c r="F45" s="5" t="n">
        <f si="0" t="shared"/>
        <v>-14.453524004085802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29760.0</v>
      </c>
      <c r="E46" s="8" t="n">
        <f>E44+E43+E40+E36+E23+E16+E45</f>
        <v>17843.0</v>
      </c>
      <c r="F46" s="5" t="n">
        <f si="0" t="shared"/>
        <v>66.78809617216835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