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<sst xmlns="http://schemas.openxmlformats.org/spreadsheetml/2006/main" count="98" uniqueCount="56">
  <si>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</si>
  <si>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</si>
  <si>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</si>
  <si>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</si>
  <si>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</si>
  <si>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</si>
  <si>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</si>
  <si>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</si>
  <si>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</si>
  <si>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</si>
  <si>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</si>
  <si>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</si>
  <si>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</si>
  <si>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</si>
  <si>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</si>
  <si>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</si>
  <si>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</si>
  <si>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</si>
  <si>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</si>
  <si>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</si>
  <si>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</si>
  <si>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</si>
  <si>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</si>
  <si>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</si>
  <si>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</si>
  <si>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</si>
  <si>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</si>
  <si>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</si>
  <si>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</si>
  <si>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</si>
  <si>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</si>
  <si>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</si>
  <si>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</si>
  <si>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</si>
  <si>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</si>
  <si>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</si>
  <si>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</si>
  <si>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</si>
  <si>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</si>
  <si>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</si>
  <si>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</si>
  <si>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</si>
  <si>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</si>
  <si>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</si>
  <si>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</si>
  <si>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</si>
  <si>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</si>
  <si>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</si>
  <si>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</si>
  <si>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</si>
  <si>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</si>
  <si>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</si>
  <si>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</si>
  <si>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111年1至3月來臺旅客人次及成長率－按國籍分
Table 1-3 Visitor Arrivals by Nationality,
 January-March, 2022</t>
  </si>
  <si>
    <t>111年1至3月
Jan.-March., 2022</t>
  </si>
  <si>
    <t>110年1至3月
Jan.-March.,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</si>
</sst>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3245.0</v>
      </c>
      <c r="E3" s="4" t="n">
        <v>3076.0</v>
      </c>
      <c r="F3" s="5" t="n">
        <f>IF(E3=0,"-",(D3-E3)/E3*100)</f>
        <v>5.494148244473342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1041.0</v>
      </c>
      <c r="E4" s="4" t="n">
        <v>911.0</v>
      </c>
      <c r="F4" s="5" t="n">
        <f ref="F4:F46" si="0" t="shared">IF(E4=0,"-",(D4-E4)/E4*100)</f>
        <v>14.270032930845225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817.0</v>
      </c>
      <c r="E5" s="4" t="n">
        <v>625.0</v>
      </c>
      <c r="F5" s="5" t="n">
        <f si="0" t="shared"/>
        <v>30.72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189.0</v>
      </c>
      <c r="E6" s="4" t="n">
        <v>167.0</v>
      </c>
      <c r="F6" s="5" t="n">
        <f si="0" t="shared"/>
        <v>13.17365269461078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2170.0</v>
      </c>
      <c r="E7" s="4" t="n">
        <v>1758.0</v>
      </c>
      <c r="F7" s="5" t="n">
        <f si="0" t="shared"/>
        <v>23.435722411831627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669.0</v>
      </c>
      <c r="E8" s="4" t="n">
        <v>704.0</v>
      </c>
      <c r="F8" s="5" t="n">
        <f si="0" t="shared"/>
        <v>-4.971590909090909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4832.0</v>
      </c>
      <c r="E9" s="4" t="n">
        <v>2967.0</v>
      </c>
      <c r="F9" s="5" t="n">
        <f si="0" t="shared"/>
        <v>62.858105830805535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1979.0</v>
      </c>
      <c r="E10" s="4" t="n">
        <v>4022.0</v>
      </c>
      <c r="F10" s="5" t="n">
        <f si="0" t="shared"/>
        <v>-50.79562406762804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4306.0</v>
      </c>
      <c r="E11" s="4" t="n">
        <v>3931.0</v>
      </c>
      <c r="F11" s="5" t="n">
        <f si="0" t="shared"/>
        <v>9.539557364538286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3577.0</v>
      </c>
      <c r="E12" s="4" t="n">
        <v>12714.0</v>
      </c>
      <c r="F12" s="5" t="n">
        <f si="0" t="shared"/>
        <v>-71.86565990246972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204.0</v>
      </c>
      <c r="E13" s="4" t="n">
        <f>E14-E7-E8-E9-E10-E11-E12</f>
        <v>402.0</v>
      </c>
      <c r="F13" s="5" t="n">
        <f si="0" t="shared"/>
        <v>-49.25373134328358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17737.0</v>
      </c>
      <c r="E14" s="4" t="n">
        <v>26498.0</v>
      </c>
      <c r="F14" s="5" t="n">
        <f si="0" t="shared"/>
        <v>-33.062872669635446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183.0</v>
      </c>
      <c r="E15" s="4" t="n">
        <f>E16-E3-E4-E5-E6-E14</f>
        <v>187.0</v>
      </c>
      <c r="F15" s="5" t="n">
        <f si="0" t="shared"/>
        <v>-2.13903743315508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23212.0</v>
      </c>
      <c r="E16" s="4" t="n">
        <v>31464.0</v>
      </c>
      <c r="F16" s="5" t="n">
        <f si="0" t="shared"/>
        <v>-26.226798881261125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413.0</v>
      </c>
      <c r="E17" s="4" t="n">
        <v>294.0</v>
      </c>
      <c r="F17" s="5" t="n">
        <f si="0" t="shared"/>
        <v>40.476190476190474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2582.0</v>
      </c>
      <c r="E18" s="4" t="n">
        <v>2599.0</v>
      </c>
      <c r="F18" s="5" t="n">
        <f si="0" t="shared"/>
        <v>-0.6540977298961139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76.0</v>
      </c>
      <c r="E19" s="4" t="n">
        <v>39.0</v>
      </c>
      <c r="F19" s="5" t="n">
        <f si="0" t="shared"/>
        <v>94.87179487179486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97.0</v>
      </c>
      <c r="E20" s="4" t="n">
        <v>43.0</v>
      </c>
      <c r="F20" s="5" t="n">
        <f si="0" t="shared"/>
        <v>125.5813953488372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16.0</v>
      </c>
      <c r="E21" s="4" t="n">
        <v>10.0</v>
      </c>
      <c r="F21" s="5" t="n">
        <f si="0" t="shared"/>
        <v>60.0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434.0</v>
      </c>
      <c r="E22" s="4" t="n">
        <f>E23-E17-E18-E19-E20-E21</f>
        <v>236.0</v>
      </c>
      <c r="F22" s="5" t="n">
        <f>IF(E22=0,"-",(D22-E22)/E22*100)</f>
        <v>83.89830508474576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3618.0</v>
      </c>
      <c r="E23" s="4" t="n">
        <v>3221.0</v>
      </c>
      <c r="F23" s="5" t="n">
        <f si="0" t="shared"/>
        <v>12.325364793542379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198.0</v>
      </c>
      <c r="E24" s="4" t="n">
        <v>214.0</v>
      </c>
      <c r="F24" s="5" t="n">
        <f si="0" t="shared"/>
        <v>-7.476635514018691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456.0</v>
      </c>
      <c r="E25" s="4" t="n">
        <v>407.0</v>
      </c>
      <c r="F25" s="5" t="n">
        <f si="0" t="shared"/>
        <v>12.039312039312039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564.0</v>
      </c>
      <c r="E26" s="4" t="n">
        <v>578.0</v>
      </c>
      <c r="F26" s="5" t="n">
        <f si="0" t="shared"/>
        <v>-2.422145328719723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173.0</v>
      </c>
      <c r="E27" s="4" t="n">
        <v>152.0</v>
      </c>
      <c r="F27" s="5" t="n">
        <f si="0" t="shared"/>
        <v>13.815789473684212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586.0</v>
      </c>
      <c r="E28" s="4" t="n">
        <v>517.0</v>
      </c>
      <c r="F28" s="5" t="n">
        <f si="0" t="shared"/>
        <v>13.346228239845262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81.0</v>
      </c>
      <c r="E29" s="4" t="n">
        <v>51.0</v>
      </c>
      <c r="F29" s="5" t="n">
        <f si="0" t="shared"/>
        <v>58.82352941176471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160.0</v>
      </c>
      <c r="E30" s="4" t="n">
        <v>103.0</v>
      </c>
      <c r="F30" s="5" t="n">
        <f si="0" t="shared"/>
        <v>55.33980582524271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1070.0</v>
      </c>
      <c r="E31" s="4" t="n">
        <v>767.0</v>
      </c>
      <c r="F31" s="5" t="n">
        <f si="0" t="shared"/>
        <v>39.50456323337679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72.0</v>
      </c>
      <c r="E32" s="4" t="n">
        <v>65.0</v>
      </c>
      <c r="F32" s="5" t="n">
        <f si="0" t="shared"/>
        <v>10.76923076923077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22.0</v>
      </c>
      <c r="E33" s="4" t="n">
        <v>23.0</v>
      </c>
      <c r="F33" s="5" t="n">
        <f si="0" t="shared"/>
        <v>-4.3478260869565215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98.0</v>
      </c>
      <c r="E34" s="4" t="n">
        <v>64.0</v>
      </c>
      <c r="F34" s="5" t="n">
        <f si="0" t="shared"/>
        <v>53.125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1547.0</v>
      </c>
      <c r="E35" s="4" t="n">
        <f>E36-E24-E25-E26-E27-E28-E29-E30-E31-E32-E33-E34</f>
        <v>1345.0</v>
      </c>
      <c r="F35" s="5" t="n">
        <f si="0" t="shared"/>
        <v>15.018587360594795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5027.0</v>
      </c>
      <c r="E36" s="4" t="n">
        <v>4286.0</v>
      </c>
      <c r="F36" s="5" t="n">
        <f si="0" t="shared"/>
        <v>17.288847410172657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229.0</v>
      </c>
      <c r="E37" s="4" t="n">
        <v>146.0</v>
      </c>
      <c r="F37" s="5" t="n">
        <f si="0" t="shared"/>
        <v>56.849315068493155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47.0</v>
      </c>
      <c r="E38" s="4" t="n">
        <v>54.0</v>
      </c>
      <c r="F38" s="5" t="n">
        <f si="0" t="shared"/>
        <v>-12.962962962962962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79.0</v>
      </c>
      <c r="E39" s="4" t="n">
        <f>E40-E37-E38</f>
        <v>216.0</v>
      </c>
      <c r="F39" s="5" t="n">
        <f si="0" t="shared"/>
        <v>-63.42592592592593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355.0</v>
      </c>
      <c r="E40" s="4" t="n">
        <v>416.0</v>
      </c>
      <c r="F40" s="5" t="n">
        <f si="0" t="shared"/>
        <v>-14.663461538461538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161.0</v>
      </c>
      <c r="E41" s="4" t="n">
        <v>89.0</v>
      </c>
      <c r="F41" s="5" t="n">
        <f si="0" t="shared"/>
        <v>80.89887640449437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183.0</v>
      </c>
      <c r="E42" s="4" t="n">
        <f>E43-E41</f>
        <v>116.0</v>
      </c>
      <c r="F42" s="5" t="n">
        <f si="0" t="shared"/>
        <v>57.758620689655174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344.0</v>
      </c>
      <c r="E43" s="4" t="n">
        <v>205.0</v>
      </c>
      <c r="F43" s="5" t="n">
        <f si="0" t="shared"/>
        <v>67.8048780487805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12.0</v>
      </c>
      <c r="E44" s="4" t="n">
        <v>11.0</v>
      </c>
      <c r="F44" s="5" t="n">
        <f si="0" t="shared"/>
        <v>9.090909090909092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6663.0</v>
      </c>
      <c r="E45" s="4" t="n">
        <v>6271.0</v>
      </c>
      <c r="F45" s="5" t="n">
        <f si="0" t="shared"/>
        <v>6.2509966512517945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39231.0</v>
      </c>
      <c r="E46" s="8" t="n">
        <f>E44+E43+E40+E36+E23+E16+E45</f>
        <v>45874.0</v>
      </c>
      <c r="F46" s="5" t="n">
        <f si="0" t="shared"/>
        <v>-14.480969612416619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