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coral\Desktop\11011\"/>
    </mc:Choice>
  </mc:AlternateContent>
  <bookViews>
    <workbookView xWindow="720" yWindow="390" windowWidth="18075" windowHeight="5745"/>
  </bookViews>
  <sheets>
    <sheet name="來臺旅客按搭乘交通工具及入境港口" sheetId="2" r:id="rId1"/>
  </sheets>
  <calcPr calcId="162913"/>
</workbook>
</file>

<file path=xl/calcChain.xml><?xml version="1.0" encoding="utf-8"?>
<calcChain xmlns="http://schemas.openxmlformats.org/spreadsheetml/2006/main">
  <c r="D15" i="2" l="1"/>
  <c r="D32" i="2"/>
  <c r="M5" i="2"/>
  <c r="M6" i="2"/>
  <c r="D6" i="2" s="1"/>
  <c r="M7" i="2"/>
  <c r="M8" i="2"/>
  <c r="M9" i="2"/>
  <c r="M10" i="2"/>
  <c r="M11" i="2"/>
  <c r="M12" i="2"/>
  <c r="M13" i="2"/>
  <c r="M14" i="2"/>
  <c r="D14" i="2" s="1"/>
  <c r="M15" i="2"/>
  <c r="M17" i="2"/>
  <c r="M19" i="2"/>
  <c r="M20" i="2"/>
  <c r="M21" i="2"/>
  <c r="M22" i="2"/>
  <c r="M23" i="2"/>
  <c r="M24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40" i="2"/>
  <c r="M41" i="2"/>
  <c r="M42" i="2"/>
  <c r="D42" i="2" s="1"/>
  <c r="M44" i="2"/>
  <c r="M45" i="2"/>
  <c r="M47" i="2"/>
  <c r="M48" i="2"/>
  <c r="M4" i="2"/>
  <c r="N16" i="2"/>
  <c r="O16" i="2"/>
  <c r="P16" i="2"/>
  <c r="Q16" i="2"/>
  <c r="R16" i="2"/>
  <c r="S16" i="2"/>
  <c r="T16" i="2"/>
  <c r="U16" i="2"/>
  <c r="V16" i="2"/>
  <c r="N18" i="2"/>
  <c r="O18" i="2"/>
  <c r="P18" i="2"/>
  <c r="Q18" i="2"/>
  <c r="R18" i="2"/>
  <c r="S18" i="2"/>
  <c r="T18" i="2"/>
  <c r="U18" i="2"/>
  <c r="V18" i="2"/>
  <c r="N25" i="2"/>
  <c r="O25" i="2"/>
  <c r="P25" i="2"/>
  <c r="Q25" i="2"/>
  <c r="R25" i="2"/>
  <c r="S25" i="2"/>
  <c r="T25" i="2"/>
  <c r="U25" i="2"/>
  <c r="V25" i="2"/>
  <c r="N39" i="2"/>
  <c r="O39" i="2"/>
  <c r="P39" i="2"/>
  <c r="Q39" i="2"/>
  <c r="R39" i="2"/>
  <c r="S39" i="2"/>
  <c r="T39" i="2"/>
  <c r="U39" i="2"/>
  <c r="V39" i="2"/>
  <c r="N43" i="2"/>
  <c r="O43" i="2"/>
  <c r="P43" i="2"/>
  <c r="Q43" i="2"/>
  <c r="R43" i="2"/>
  <c r="S43" i="2"/>
  <c r="T43" i="2"/>
  <c r="U43" i="2"/>
  <c r="V43" i="2"/>
  <c r="N46" i="2"/>
  <c r="O46" i="2"/>
  <c r="P46" i="2"/>
  <c r="Q46" i="2"/>
  <c r="R46" i="2"/>
  <c r="S46" i="2"/>
  <c r="T46" i="2"/>
  <c r="U46" i="2"/>
  <c r="V46" i="2"/>
  <c r="N49" i="2"/>
  <c r="O49" i="2"/>
  <c r="P49" i="2"/>
  <c r="Q49" i="2"/>
  <c r="R49" i="2"/>
  <c r="S49" i="2"/>
  <c r="T49" i="2"/>
  <c r="U49" i="2"/>
  <c r="V49" i="2"/>
  <c r="E5" i="2"/>
  <c r="D5" i="2" s="1"/>
  <c r="E6" i="2"/>
  <c r="E7" i="2"/>
  <c r="D7" i="2" s="1"/>
  <c r="E8" i="2"/>
  <c r="D8" i="2" s="1"/>
  <c r="E9" i="2"/>
  <c r="D9" i="2" s="1"/>
  <c r="E10" i="2"/>
  <c r="E11" i="2"/>
  <c r="D11" i="2" s="1"/>
  <c r="E12" i="2"/>
  <c r="D12" i="2" s="1"/>
  <c r="E13" i="2"/>
  <c r="D13" i="2" s="1"/>
  <c r="E14" i="2"/>
  <c r="E15" i="2"/>
  <c r="E17" i="2"/>
  <c r="D17" i="2" s="1"/>
  <c r="E19" i="2"/>
  <c r="D19" i="2" s="1"/>
  <c r="E20" i="2"/>
  <c r="D20" i="2" s="1"/>
  <c r="E21" i="2"/>
  <c r="D21" i="2" s="1"/>
  <c r="E22" i="2"/>
  <c r="E23" i="2"/>
  <c r="D23" i="2" s="1"/>
  <c r="E24" i="2"/>
  <c r="D24" i="2" s="1"/>
  <c r="E26" i="2"/>
  <c r="E27" i="2"/>
  <c r="D27" i="2" s="1"/>
  <c r="E28" i="2"/>
  <c r="D28" i="2" s="1"/>
  <c r="E29" i="2"/>
  <c r="D29" i="2" s="1"/>
  <c r="E30" i="2"/>
  <c r="E31" i="2"/>
  <c r="D31" i="2" s="1"/>
  <c r="E32" i="2"/>
  <c r="E33" i="2"/>
  <c r="E34" i="2"/>
  <c r="E35" i="2"/>
  <c r="D35" i="2" s="1"/>
  <c r="E36" i="2"/>
  <c r="D36" i="2" s="1"/>
  <c r="E37" i="2"/>
  <c r="D37" i="2" s="1"/>
  <c r="E38" i="2"/>
  <c r="E40" i="2"/>
  <c r="D40" i="2" s="1"/>
  <c r="E41" i="2"/>
  <c r="D41" i="2" s="1"/>
  <c r="E42" i="2"/>
  <c r="E44" i="2"/>
  <c r="D44" i="2" s="1"/>
  <c r="E45" i="2"/>
  <c r="D45" i="2" s="1"/>
  <c r="E47" i="2"/>
  <c r="D47" i="2" s="1"/>
  <c r="E48" i="2"/>
  <c r="D48" i="2" s="1"/>
  <c r="E4" i="2"/>
  <c r="G16" i="2"/>
  <c r="H16" i="2"/>
  <c r="I16" i="2"/>
  <c r="J16" i="2"/>
  <c r="K16" i="2"/>
  <c r="L16" i="2"/>
  <c r="G18" i="2"/>
  <c r="H18" i="2"/>
  <c r="I18" i="2"/>
  <c r="J18" i="2"/>
  <c r="K18" i="2"/>
  <c r="L18" i="2"/>
  <c r="G25" i="2"/>
  <c r="H25" i="2"/>
  <c r="I25" i="2"/>
  <c r="J25" i="2"/>
  <c r="K25" i="2"/>
  <c r="L25" i="2"/>
  <c r="G39" i="2"/>
  <c r="H39" i="2"/>
  <c r="I39" i="2"/>
  <c r="J39" i="2"/>
  <c r="K39" i="2"/>
  <c r="L39" i="2"/>
  <c r="G43" i="2"/>
  <c r="H43" i="2"/>
  <c r="I43" i="2"/>
  <c r="J43" i="2"/>
  <c r="K43" i="2"/>
  <c r="L43" i="2"/>
  <c r="G46" i="2"/>
  <c r="H46" i="2"/>
  <c r="I46" i="2"/>
  <c r="J46" i="2"/>
  <c r="K46" i="2"/>
  <c r="L46" i="2"/>
  <c r="G49" i="2"/>
  <c r="H49" i="2"/>
  <c r="I49" i="2"/>
  <c r="J49" i="2"/>
  <c r="K49" i="2"/>
  <c r="L49" i="2"/>
  <c r="F49" i="2"/>
  <c r="F46" i="2"/>
  <c r="E46" i="2" s="1"/>
  <c r="F43" i="2"/>
  <c r="E43" i="2" s="1"/>
  <c r="F39" i="2"/>
  <c r="F25" i="2"/>
  <c r="F18" i="2"/>
  <c r="E18" i="2" s="1"/>
  <c r="F16" i="2"/>
  <c r="M25" i="2" l="1"/>
  <c r="E25" i="2"/>
  <c r="M43" i="2"/>
  <c r="D43" i="2" s="1"/>
  <c r="E39" i="2"/>
  <c r="M39" i="2"/>
  <c r="M18" i="2"/>
  <c r="D18" i="2" s="1"/>
  <c r="D34" i="2"/>
  <c r="D26" i="2"/>
  <c r="M16" i="2"/>
  <c r="E49" i="2"/>
  <c r="D33" i="2"/>
  <c r="D22" i="2"/>
  <c r="E16" i="2"/>
  <c r="D16" i="2" s="1"/>
  <c r="M46" i="2"/>
  <c r="D46" i="2" s="1"/>
  <c r="D4" i="2"/>
  <c r="D38" i="2"/>
  <c r="D30" i="2"/>
  <c r="M49" i="2"/>
  <c r="D10" i="2"/>
  <c r="D25" i="2"/>
  <c r="D49" i="2"/>
  <c r="D39" i="2" l="1"/>
</calcChain>
</file>

<file path=xl/sharedStrings.xml><?xml version="1.0" encoding="utf-8"?>
<sst xmlns="http://schemas.openxmlformats.org/spreadsheetml/2006/main" count="121" uniqueCount="74">
  <si>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</si>
  <si>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</si>
  <si>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</si>
  <si>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</si>
  <si>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</si>
  <si>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</si>
  <si>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</si>
  <si>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</si>
  <si>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</si>
  <si>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</si>
  <si>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</si>
  <si>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</si>
  <si>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</si>
  <si>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</si>
  <si>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</si>
  <si>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</si>
  <si>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</si>
  <si>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</si>
  <si>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</si>
  <si>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</si>
  <si>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</si>
  <si>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</si>
  <si>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</si>
  <si>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</si>
  <si>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</si>
  <si>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</si>
  <si>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</si>
  <si>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</si>
  <si>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</si>
  <si>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</si>
  <si>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</si>
  <si>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</si>
  <si>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</si>
  <si>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</si>
  <si>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</si>
  <si>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</si>
  <si>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</si>
  <si>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</si>
  <si>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</si>
  <si>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</si>
  <si>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</si>
  <si>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</si>
  <si>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</si>
  <si>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</si>
  <si>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</si>
  <si>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</si>
  <si>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</si>
  <si>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</si>
  <si>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</si>
  <si>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</si>
  <si>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</si>
  <si>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</si>
  <si>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r>
      <t xml:space="preserve">居住地
</t>
    </r>
    <r>
      <rPr>
        <sz val="8"/>
        <rFont val="Times New Roman"/>
        <family val="1"/>
      </rPr>
      <t xml:space="preserve">
</t>
    </r>
    <r>
      <rPr>
        <sz val="8"/>
        <rFont val="新細明體"/>
        <family val="1"/>
        <charset val="136"/>
      </rPr>
      <t>Place of residence</t>
    </r>
    <phoneticPr fontId="2" type="noConversion"/>
  </si>
  <si>
    <r>
      <t xml:space="preserve">合計
</t>
    </r>
    <r>
      <rPr>
        <sz val="8"/>
        <rFont val="Times New Roman"/>
        <family val="1"/>
      </rPr>
      <t>Total</t>
    </r>
    <phoneticPr fontId="2" type="noConversion"/>
  </si>
  <si>
    <r>
      <t>飛機</t>
    </r>
    <r>
      <rPr>
        <sz val="8"/>
        <rFont val="Times New Roman"/>
        <family val="1"/>
      </rPr>
      <t xml:space="preserve"> Air</t>
    </r>
    <phoneticPr fontId="2" type="noConversion"/>
  </si>
  <si>
    <r>
      <t>輪船</t>
    </r>
    <r>
      <rPr>
        <sz val="8"/>
        <rFont val="Times New Roman"/>
        <family val="1"/>
      </rPr>
      <t xml:space="preserve"> Sea</t>
    </r>
    <phoneticPr fontId="2" type="noConversion"/>
  </si>
  <si>
    <r>
      <t xml:space="preserve">小計
</t>
    </r>
    <r>
      <rPr>
        <sz val="8"/>
        <rFont val="Times New Roman"/>
        <family val="1"/>
      </rPr>
      <t>Subtotal</t>
    </r>
    <phoneticPr fontId="2" type="noConversion"/>
  </si>
  <si>
    <r>
      <t xml:space="preserve">高雄
</t>
    </r>
    <r>
      <rPr>
        <sz val="8"/>
        <rFont val="Times New Roman"/>
        <family val="1"/>
      </rPr>
      <t>Kao-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hsiung</t>
    </r>
    <phoneticPr fontId="2" type="noConversion"/>
  </si>
  <si>
    <t>桃園
Tao-
yuan</t>
  </si>
  <si>
    <r>
      <t xml:space="preserve">松山
</t>
    </r>
    <r>
      <rPr>
        <sz val="8"/>
        <rFont val="Times New Roman"/>
        <family val="1"/>
      </rPr>
      <t>Sung-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Shan</t>
    </r>
    <phoneticPr fontId="2" type="noConversion"/>
  </si>
  <si>
    <r>
      <t xml:space="preserve">臺中
</t>
    </r>
    <r>
      <rPr>
        <sz val="8"/>
        <rFont val="Times New Roman"/>
        <family val="1"/>
      </rPr>
      <t>Tai-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chung</t>
    </r>
    <phoneticPr fontId="2" type="noConversion"/>
  </si>
  <si>
    <r>
      <t xml:space="preserve">花蓮
</t>
    </r>
    <r>
      <rPr>
        <sz val="8"/>
        <rFont val="Times New Roman"/>
        <family val="1"/>
      </rPr>
      <t>Hualien</t>
    </r>
    <phoneticPr fontId="2" type="noConversion"/>
  </si>
  <si>
    <r>
      <t xml:space="preserve">澎湖
</t>
    </r>
    <r>
      <rPr>
        <sz val="8"/>
        <rFont val="Times New Roman"/>
        <family val="1"/>
      </rPr>
      <t>Penghu</t>
    </r>
    <phoneticPr fontId="2" type="noConversion"/>
  </si>
  <si>
    <r>
      <t xml:space="preserve">其他
</t>
    </r>
    <r>
      <rPr>
        <sz val="8"/>
        <rFont val="Times New Roman"/>
        <family val="1"/>
      </rPr>
      <t>Others</t>
    </r>
    <phoneticPr fontId="2" type="noConversion"/>
  </si>
  <si>
    <r>
      <t xml:space="preserve">小計
</t>
    </r>
    <r>
      <rPr>
        <sz val="8"/>
        <rFont val="Times New Roman"/>
        <family val="1"/>
      </rPr>
      <t>Sub-
total</t>
    </r>
    <phoneticPr fontId="2" type="noConversion"/>
  </si>
  <si>
    <r>
      <t xml:space="preserve">高雄
</t>
    </r>
    <r>
      <rPr>
        <sz val="8"/>
        <rFont val="Times New Roman"/>
        <family val="1"/>
      </rPr>
      <t>Kao-
hsiung</t>
    </r>
    <phoneticPr fontId="2" type="noConversion"/>
  </si>
  <si>
    <r>
      <t xml:space="preserve">基隆
</t>
    </r>
    <r>
      <rPr>
        <sz val="8"/>
        <rFont val="Times New Roman"/>
        <family val="1"/>
      </rPr>
      <t>Kee-
lung</t>
    </r>
    <phoneticPr fontId="2" type="noConversion"/>
  </si>
  <si>
    <r>
      <t xml:space="preserve">臺中
</t>
    </r>
    <r>
      <rPr>
        <sz val="8"/>
        <rFont val="Times New Roman"/>
        <family val="1"/>
      </rPr>
      <t>Tai-
chung</t>
    </r>
    <phoneticPr fontId="2" type="noConversion"/>
  </si>
  <si>
    <r>
      <t xml:space="preserve">金門
</t>
    </r>
    <r>
      <rPr>
        <sz val="8"/>
        <rFont val="Times New Roman"/>
        <family val="1"/>
      </rPr>
      <t>Kinmem</t>
    </r>
    <phoneticPr fontId="2" type="noConversion"/>
  </si>
  <si>
    <r>
      <t xml:space="preserve">馬祖
</t>
    </r>
    <r>
      <rPr>
        <sz val="8"/>
        <rFont val="Times New Roman"/>
        <family val="1"/>
      </rPr>
      <t>Matsu</t>
    </r>
    <phoneticPr fontId="2" type="noConversion"/>
  </si>
  <si>
    <r>
      <t xml:space="preserve">花蓮
</t>
    </r>
    <r>
      <rPr>
        <sz val="8"/>
        <rFont val="Times New Roman"/>
        <family val="1"/>
      </rPr>
      <t>Hua-
lien</t>
    </r>
    <phoneticPr fontId="2" type="noConversion"/>
  </si>
  <si>
    <r>
      <t xml:space="preserve">蘇澳
</t>
    </r>
    <r>
      <rPr>
        <sz val="8"/>
        <rFont val="Times New Roman"/>
        <family val="1"/>
      </rPr>
      <t>Suao</t>
    </r>
    <phoneticPr fontId="2" type="noConversion"/>
  </si>
  <si>
    <t>表1-7  110年11月來臺旅客人次－按搭乘交通工具及入境港口分
Table 1-7  Visitor Arrivals by Mode of Transport &amp; Port of Entry,
November,2021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</si>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</sst>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6"/>
      <name val="標楷體"/>
      <family val="4"/>
      <charset val="136"/>
    </font>
    <font>
      <sz val="8"/>
      <name val="新細明體"/>
      <family val="1"/>
      <charset val="136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 applyAlignment="1"/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/>
    <xf numFmtId="0" fontId="4" fillId="0" borderId="1" xfId="0" applyFont="1" applyBorder="1" applyAlignment="1"/>
    <xf numFmtId="0" fontId="2" fillId="0" borderId="0" xfId="0" applyFont="1" applyAlignment="1">
      <alignment vertical="center"/>
    </xf>
    <xf numFmtId="0" fontId="4" fillId="0" borderId="3" xfId="0" applyFont="1" applyBorder="1" applyAlignment="1"/>
    <xf numFmtId="0" fontId="4" fillId="0" borderId="4" xfId="0" applyFont="1" applyBorder="1" applyAlignment="1"/>
    <xf numFmtId="0" fontId="4" fillId="0" borderId="2" xfId="0" applyFont="1" applyBorder="1" applyAlignment="1">
      <alignment vertical="center" textRotation="255"/>
    </xf>
    <xf numFmtId="0" fontId="4" fillId="0" borderId="5" xfId="0" applyFont="1" applyBorder="1" applyAlignment="1">
      <alignment vertical="center" textRotation="255"/>
    </xf>
    <xf numFmtId="0" fontId="4" fillId="0" borderId="6" xfId="0" applyFont="1" applyBorder="1" applyAlignment="1">
      <alignment vertical="center" textRotation="255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5" xfId="0" applyBorder="1" applyAlignment="1">
      <alignment vertical="center" textRotation="255"/>
    </xf>
    <xf numFmtId="0" fontId="0" fillId="0" borderId="6" xfId="0" applyBorder="1" applyAlignment="1">
      <alignment vertical="center" textRotation="255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95250</xdr:colOff>
      <xdr:row>0</xdr:row>
      <xdr:rowOff>533399</xdr:rowOff>
    </xdr:from>
    <xdr:to>
      <xdr:col>21</xdr:col>
      <xdr:colOff>390525</xdr:colOff>
      <xdr:row>0</xdr:row>
      <xdr:rowOff>914400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9344025" y="533399"/>
          <a:ext cx="723900" cy="38100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9"/>
  <sheetViews>
    <sheetView tabSelected="1" workbookViewId="0">
      <selection activeCell="W4" sqref="W4"/>
    </sheetView>
  </sheetViews>
  <sheetFormatPr defaultRowHeight="16.5" x14ac:dyDescent="0.25"/>
  <cols>
    <col min="1" max="1" width="5.5" style="1" customWidth="1"/>
    <col min="2" max="2" width="3.375" style="1" customWidth="1"/>
    <col min="3" max="3" width="14.625" style="1" customWidth="1"/>
    <col min="4" max="4" width="6.5" style="1" customWidth="1"/>
    <col min="5" max="5" width="6.25" style="1" customWidth="1"/>
    <col min="6" max="6" width="5.625" style="1" customWidth="1"/>
    <col min="7" max="7" width="6.375" style="1" customWidth="1"/>
    <col min="8" max="22" width="5.625" style="1" customWidth="1"/>
    <col min="23" max="24" width="9" style="1"/>
  </cols>
  <sheetData>
    <row r="1" spans="1:24" ht="74.25" customHeight="1" x14ac:dyDescent="0.25">
      <c r="A1" s="14" t="s">
        <v>72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4" x14ac:dyDescent="0.15">
      <c r="A2" s="15" t="s">
        <v>52</v>
      </c>
      <c r="B2" s="15"/>
      <c r="C2" s="15"/>
      <c r="D2" s="15" t="s">
        <v>53</v>
      </c>
      <c r="E2" s="16" t="s">
        <v>54</v>
      </c>
      <c r="F2" s="16"/>
      <c r="G2" s="16"/>
      <c r="H2" s="16"/>
      <c r="I2" s="16"/>
      <c r="J2" s="16"/>
      <c r="K2" s="16"/>
      <c r="L2" s="16"/>
      <c r="M2" s="15" t="s">
        <v>55</v>
      </c>
      <c r="N2" s="15"/>
      <c r="O2" s="15"/>
      <c r="P2" s="15"/>
      <c r="Q2" s="15"/>
      <c r="R2" s="15"/>
      <c r="S2" s="15"/>
      <c r="T2" s="15"/>
      <c r="U2" s="15"/>
      <c r="V2" s="15"/>
      <c r="W2" s="2"/>
      <c r="X2" s="2"/>
    </row>
    <row r="3" spans="1:24" ht="33" x14ac:dyDescent="0.15">
      <c r="A3" s="15"/>
      <c r="B3" s="15"/>
      <c r="C3" s="15"/>
      <c r="D3" s="15"/>
      <c r="E3" s="3" t="s">
        <v>56</v>
      </c>
      <c r="F3" s="3" t="s">
        <v>57</v>
      </c>
      <c r="G3" s="3" t="s">
        <v>58</v>
      </c>
      <c r="H3" s="3" t="s">
        <v>59</v>
      </c>
      <c r="I3" s="3" t="s">
        <v>60</v>
      </c>
      <c r="J3" s="4" t="s">
        <v>61</v>
      </c>
      <c r="K3" s="4" t="s">
        <v>62</v>
      </c>
      <c r="L3" s="3" t="s">
        <v>63</v>
      </c>
      <c r="M3" s="3" t="s">
        <v>64</v>
      </c>
      <c r="N3" s="3" t="s">
        <v>65</v>
      </c>
      <c r="O3" s="3" t="s">
        <v>66</v>
      </c>
      <c r="P3" s="3" t="s">
        <v>67</v>
      </c>
      <c r="Q3" s="5" t="s">
        <v>68</v>
      </c>
      <c r="R3" s="5" t="s">
        <v>69</v>
      </c>
      <c r="S3" s="5" t="s">
        <v>62</v>
      </c>
      <c r="T3" s="5" t="s">
        <v>70</v>
      </c>
      <c r="U3" s="5" t="s">
        <v>71</v>
      </c>
      <c r="V3" s="3" t="s">
        <v>63</v>
      </c>
      <c r="W3" s="2"/>
      <c r="X3" s="2"/>
    </row>
    <row r="4" spans="1:24" x14ac:dyDescent="0.15">
      <c r="A4" s="11" t="s">
        <v>0</v>
      </c>
      <c r="B4" s="9" t="s">
        <v>1</v>
      </c>
      <c r="C4" s="10"/>
      <c r="D4" s="6">
        <f>E4+M4</f>
        <v>556</v>
      </c>
      <c r="E4" s="6">
        <f>SUM(F4:L4)</f>
        <v>556</v>
      </c>
      <c r="F4" s="6">
        <v>71</v>
      </c>
      <c r="G4" s="6">
        <v>454</v>
      </c>
      <c r="H4" s="6">
        <v>2</v>
      </c>
      <c r="I4" s="6">
        <v>29</v>
      </c>
      <c r="J4" s="6">
        <v>0</v>
      </c>
      <c r="K4" s="6">
        <v>0</v>
      </c>
      <c r="L4" s="6">
        <v>0</v>
      </c>
      <c r="M4" s="6">
        <f>SUM(N4:V4)</f>
        <v>0</v>
      </c>
      <c r="N4" s="6">
        <v>0</v>
      </c>
      <c r="O4" s="6">
        <v>0</v>
      </c>
      <c r="P4" s="6">
        <v>0</v>
      </c>
      <c r="Q4" s="6">
        <v>0</v>
      </c>
      <c r="R4" s="6">
        <v>0</v>
      </c>
      <c r="S4" s="6">
        <v>0</v>
      </c>
      <c r="T4" s="6">
        <v>0</v>
      </c>
      <c r="U4" s="6">
        <v>0</v>
      </c>
      <c r="V4" s="6">
        <v>0</v>
      </c>
      <c r="W4" s="8" t="s">
        <v>73</v>
      </c>
      <c r="X4" s="2"/>
    </row>
    <row r="5" spans="1:24" x14ac:dyDescent="0.15">
      <c r="A5" s="17"/>
      <c r="B5" s="9" t="s">
        <v>2</v>
      </c>
      <c r="C5" s="10"/>
      <c r="D5" s="6">
        <f t="shared" ref="D5:D49" si="0">E5+M5</f>
        <v>1245</v>
      </c>
      <c r="E5" s="6">
        <f t="shared" ref="E5:E49" si="1">SUM(F5:L5)</f>
        <v>1171</v>
      </c>
      <c r="F5" s="6">
        <v>122</v>
      </c>
      <c r="G5" s="6">
        <v>983</v>
      </c>
      <c r="H5" s="6">
        <v>66</v>
      </c>
      <c r="I5" s="6">
        <v>0</v>
      </c>
      <c r="J5" s="6">
        <v>0</v>
      </c>
      <c r="K5" s="6">
        <v>0</v>
      </c>
      <c r="L5" s="6">
        <v>0</v>
      </c>
      <c r="M5" s="6">
        <f t="shared" ref="M5:M49" si="2">SUM(N5:V5)</f>
        <v>74</v>
      </c>
      <c r="N5" s="6">
        <v>43</v>
      </c>
      <c r="O5" s="6">
        <v>15</v>
      </c>
      <c r="P5" s="6">
        <v>3</v>
      </c>
      <c r="Q5" s="6">
        <v>0</v>
      </c>
      <c r="R5" s="6">
        <v>0</v>
      </c>
      <c r="S5" s="6">
        <v>0</v>
      </c>
      <c r="T5" s="6">
        <v>0</v>
      </c>
      <c r="U5" s="6">
        <v>5</v>
      </c>
      <c r="V5" s="6">
        <v>8</v>
      </c>
      <c r="W5" s="8" t="s">
        <v>73</v>
      </c>
      <c r="X5" s="2"/>
    </row>
    <row r="6" spans="1:24" x14ac:dyDescent="0.25">
      <c r="A6" s="17"/>
      <c r="B6" s="9" t="s">
        <v>3</v>
      </c>
      <c r="C6" s="10"/>
      <c r="D6" s="6">
        <f t="shared" si="0"/>
        <v>847</v>
      </c>
      <c r="E6" s="6">
        <f t="shared" si="1"/>
        <v>847</v>
      </c>
      <c r="F6" s="6">
        <v>1</v>
      </c>
      <c r="G6" s="6">
        <v>516</v>
      </c>
      <c r="H6" s="6">
        <v>330</v>
      </c>
      <c r="I6" s="6">
        <v>0</v>
      </c>
      <c r="J6" s="6">
        <v>0</v>
      </c>
      <c r="K6" s="6">
        <v>0</v>
      </c>
      <c r="L6" s="6">
        <v>0</v>
      </c>
      <c r="M6" s="6">
        <f t="shared" si="2"/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8" t="s">
        <v>73</v>
      </c>
    </row>
    <row r="7" spans="1:24" x14ac:dyDescent="0.25">
      <c r="A7" s="17"/>
      <c r="B7" s="9" t="s">
        <v>4</v>
      </c>
      <c r="C7" s="10"/>
      <c r="D7" s="6">
        <f t="shared" si="0"/>
        <v>248</v>
      </c>
      <c r="E7" s="6">
        <f t="shared" si="1"/>
        <v>238</v>
      </c>
      <c r="F7" s="6">
        <v>1</v>
      </c>
      <c r="G7" s="6">
        <v>236</v>
      </c>
      <c r="H7" s="6">
        <v>1</v>
      </c>
      <c r="I7" s="6">
        <v>0</v>
      </c>
      <c r="J7" s="6">
        <v>0</v>
      </c>
      <c r="K7" s="6">
        <v>0</v>
      </c>
      <c r="L7" s="6">
        <v>0</v>
      </c>
      <c r="M7" s="6">
        <f t="shared" si="2"/>
        <v>10</v>
      </c>
      <c r="N7" s="6">
        <v>9</v>
      </c>
      <c r="O7" s="6">
        <v>1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8" t="s">
        <v>73</v>
      </c>
    </row>
    <row r="8" spans="1:24" x14ac:dyDescent="0.25">
      <c r="A8" s="17"/>
      <c r="B8" s="9" t="s">
        <v>5</v>
      </c>
      <c r="C8" s="10"/>
      <c r="D8" s="6">
        <f t="shared" si="0"/>
        <v>296</v>
      </c>
      <c r="E8" s="6">
        <f t="shared" si="1"/>
        <v>290</v>
      </c>
      <c r="F8" s="6">
        <v>2</v>
      </c>
      <c r="G8" s="6">
        <v>287</v>
      </c>
      <c r="H8" s="6">
        <v>1</v>
      </c>
      <c r="I8" s="6">
        <v>0</v>
      </c>
      <c r="J8" s="6">
        <v>0</v>
      </c>
      <c r="K8" s="6">
        <v>0</v>
      </c>
      <c r="L8" s="6">
        <v>0</v>
      </c>
      <c r="M8" s="6">
        <f t="shared" si="2"/>
        <v>6</v>
      </c>
      <c r="N8" s="6">
        <v>5</v>
      </c>
      <c r="O8" s="6">
        <v>0</v>
      </c>
      <c r="P8" s="6">
        <v>1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8" t="s">
        <v>73</v>
      </c>
    </row>
    <row r="9" spans="1:24" x14ac:dyDescent="0.25">
      <c r="A9" s="17"/>
      <c r="B9" s="9" t="s">
        <v>6</v>
      </c>
      <c r="C9" s="10"/>
      <c r="D9" s="6">
        <f t="shared" si="0"/>
        <v>59</v>
      </c>
      <c r="E9" s="6">
        <f t="shared" si="1"/>
        <v>59</v>
      </c>
      <c r="F9" s="6">
        <v>0</v>
      </c>
      <c r="G9" s="6">
        <v>59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f t="shared" si="2"/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8" t="s">
        <v>73</v>
      </c>
    </row>
    <row r="10" spans="1:24" x14ac:dyDescent="0.25">
      <c r="A10" s="17"/>
      <c r="B10" s="11" t="s">
        <v>7</v>
      </c>
      <c r="C10" s="7" t="s">
        <v>8</v>
      </c>
      <c r="D10" s="6">
        <f t="shared" si="0"/>
        <v>445</v>
      </c>
      <c r="E10" s="6">
        <f t="shared" si="1"/>
        <v>410</v>
      </c>
      <c r="F10" s="6">
        <v>1</v>
      </c>
      <c r="G10" s="6">
        <v>408</v>
      </c>
      <c r="H10" s="6">
        <v>1</v>
      </c>
      <c r="I10" s="6">
        <v>0</v>
      </c>
      <c r="J10" s="6">
        <v>0</v>
      </c>
      <c r="K10" s="6">
        <v>0</v>
      </c>
      <c r="L10" s="6">
        <v>0</v>
      </c>
      <c r="M10" s="6">
        <f t="shared" si="2"/>
        <v>35</v>
      </c>
      <c r="N10" s="6">
        <v>0</v>
      </c>
      <c r="O10" s="6">
        <v>11</v>
      </c>
      <c r="P10" s="6">
        <v>24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8" t="s">
        <v>73</v>
      </c>
    </row>
    <row r="11" spans="1:24" x14ac:dyDescent="0.25">
      <c r="A11" s="17"/>
      <c r="B11" s="12"/>
      <c r="C11" s="7" t="s">
        <v>9</v>
      </c>
      <c r="D11" s="6">
        <f t="shared" si="0"/>
        <v>265</v>
      </c>
      <c r="E11" s="6">
        <f t="shared" si="1"/>
        <v>265</v>
      </c>
      <c r="F11" s="6">
        <v>0</v>
      </c>
      <c r="G11" s="6">
        <v>264</v>
      </c>
      <c r="H11" s="6">
        <v>1</v>
      </c>
      <c r="I11" s="6">
        <v>0</v>
      </c>
      <c r="J11" s="6">
        <v>0</v>
      </c>
      <c r="K11" s="6">
        <v>0</v>
      </c>
      <c r="L11" s="6">
        <v>0</v>
      </c>
      <c r="M11" s="6">
        <f t="shared" si="2"/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8" t="s">
        <v>73</v>
      </c>
    </row>
    <row r="12" spans="1:24" x14ac:dyDescent="0.25">
      <c r="A12" s="17"/>
      <c r="B12" s="12"/>
      <c r="C12" s="7" t="s">
        <v>10</v>
      </c>
      <c r="D12" s="6">
        <f t="shared" si="0"/>
        <v>3375</v>
      </c>
      <c r="E12" s="6">
        <f t="shared" si="1"/>
        <v>3063</v>
      </c>
      <c r="F12" s="6">
        <v>145</v>
      </c>
      <c r="G12" s="6">
        <v>2916</v>
      </c>
      <c r="H12" s="6">
        <v>2</v>
      </c>
      <c r="I12" s="6">
        <v>0</v>
      </c>
      <c r="J12" s="6">
        <v>0</v>
      </c>
      <c r="K12" s="6">
        <v>0</v>
      </c>
      <c r="L12" s="6">
        <v>0</v>
      </c>
      <c r="M12" s="6">
        <f t="shared" si="2"/>
        <v>312</v>
      </c>
      <c r="N12" s="6">
        <v>186</v>
      </c>
      <c r="O12" s="6">
        <v>1</v>
      </c>
      <c r="P12" s="6">
        <v>4</v>
      </c>
      <c r="Q12" s="6">
        <v>0</v>
      </c>
      <c r="R12" s="6">
        <v>0</v>
      </c>
      <c r="S12" s="6">
        <v>0</v>
      </c>
      <c r="T12" s="6">
        <v>0</v>
      </c>
      <c r="U12" s="6">
        <v>2</v>
      </c>
      <c r="V12" s="6">
        <v>119</v>
      </c>
      <c r="W12" s="8" t="s">
        <v>73</v>
      </c>
    </row>
    <row r="13" spans="1:24" x14ac:dyDescent="0.25">
      <c r="A13" s="17"/>
      <c r="B13" s="12"/>
      <c r="C13" s="7" t="s">
        <v>11</v>
      </c>
      <c r="D13" s="6">
        <f t="shared" si="0"/>
        <v>707</v>
      </c>
      <c r="E13" s="6">
        <f t="shared" si="1"/>
        <v>315</v>
      </c>
      <c r="F13" s="6">
        <v>0</v>
      </c>
      <c r="G13" s="6">
        <v>315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f t="shared" si="2"/>
        <v>392</v>
      </c>
      <c r="N13" s="6">
        <v>332</v>
      </c>
      <c r="O13" s="6">
        <v>12</v>
      </c>
      <c r="P13" s="6">
        <v>36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12</v>
      </c>
      <c r="W13" s="8" t="s">
        <v>73</v>
      </c>
    </row>
    <row r="14" spans="1:24" x14ac:dyDescent="0.25">
      <c r="A14" s="17"/>
      <c r="B14" s="12"/>
      <c r="C14" s="7" t="s">
        <v>12</v>
      </c>
      <c r="D14" s="6">
        <f t="shared" si="0"/>
        <v>499</v>
      </c>
      <c r="E14" s="6">
        <f t="shared" si="1"/>
        <v>498</v>
      </c>
      <c r="F14" s="6">
        <v>0</v>
      </c>
      <c r="G14" s="6">
        <v>498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f t="shared" si="2"/>
        <v>1</v>
      </c>
      <c r="N14" s="6">
        <v>0</v>
      </c>
      <c r="O14" s="6">
        <v>0</v>
      </c>
      <c r="P14" s="6">
        <v>1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8" t="s">
        <v>73</v>
      </c>
    </row>
    <row r="15" spans="1:24" x14ac:dyDescent="0.25">
      <c r="A15" s="17"/>
      <c r="B15" s="12"/>
      <c r="C15" s="7" t="s">
        <v>13</v>
      </c>
      <c r="D15" s="6">
        <f t="shared" si="0"/>
        <v>1653</v>
      </c>
      <c r="E15" s="6">
        <f t="shared" si="1"/>
        <v>1641</v>
      </c>
      <c r="F15" s="6">
        <v>0</v>
      </c>
      <c r="G15" s="6">
        <v>1641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f t="shared" si="2"/>
        <v>12</v>
      </c>
      <c r="N15" s="6">
        <v>11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1</v>
      </c>
      <c r="W15" s="8" t="s">
        <v>73</v>
      </c>
    </row>
    <row r="16" spans="1:24" x14ac:dyDescent="0.25">
      <c r="A16" s="17"/>
      <c r="B16" s="12"/>
      <c r="C16" s="7" t="s">
        <v>14</v>
      </c>
      <c r="D16" s="6">
        <f t="shared" si="0"/>
        <v>141</v>
      </c>
      <c r="E16" s="6">
        <f t="shared" si="1"/>
        <v>113</v>
      </c>
      <c r="F16" s="6">
        <f t="shared" ref="F16" si="3">F17-F10-F11-F12-F13-F14-F15</f>
        <v>0</v>
      </c>
      <c r="G16" s="6">
        <f t="shared" ref="G16:L16" si="4">G17-G10-G11-G12-G13-G14-G15</f>
        <v>113</v>
      </c>
      <c r="H16" s="6">
        <f t="shared" si="4"/>
        <v>0</v>
      </c>
      <c r="I16" s="6">
        <f t="shared" si="4"/>
        <v>0</v>
      </c>
      <c r="J16" s="6">
        <f t="shared" si="4"/>
        <v>0</v>
      </c>
      <c r="K16" s="6">
        <f t="shared" si="4"/>
        <v>0</v>
      </c>
      <c r="L16" s="6">
        <f t="shared" si="4"/>
        <v>0</v>
      </c>
      <c r="M16" s="6">
        <f t="shared" si="2"/>
        <v>28</v>
      </c>
      <c r="N16" s="6">
        <f t="shared" ref="N16:V16" si="5">N17-N10-N11-N12-N13-N14-N15</f>
        <v>10</v>
      </c>
      <c r="O16" s="6">
        <f t="shared" si="5"/>
        <v>0</v>
      </c>
      <c r="P16" s="6">
        <f t="shared" si="5"/>
        <v>18</v>
      </c>
      <c r="Q16" s="6">
        <f t="shared" si="5"/>
        <v>0</v>
      </c>
      <c r="R16" s="6">
        <f t="shared" si="5"/>
        <v>0</v>
      </c>
      <c r="S16" s="6">
        <f t="shared" si="5"/>
        <v>0</v>
      </c>
      <c r="T16" s="6">
        <f t="shared" si="5"/>
        <v>0</v>
      </c>
      <c r="U16" s="6">
        <f t="shared" si="5"/>
        <v>0</v>
      </c>
      <c r="V16" s="6">
        <f t="shared" si="5"/>
        <v>0</v>
      </c>
      <c r="W16" s="8" t="s">
        <v>73</v>
      </c>
    </row>
    <row r="17" spans="1:23" x14ac:dyDescent="0.25">
      <c r="A17" s="17"/>
      <c r="B17" s="13"/>
      <c r="C17" s="7" t="s">
        <v>15</v>
      </c>
      <c r="D17" s="6">
        <f t="shared" si="0"/>
        <v>7085</v>
      </c>
      <c r="E17" s="6">
        <f t="shared" si="1"/>
        <v>6305</v>
      </c>
      <c r="F17" s="6">
        <v>146</v>
      </c>
      <c r="G17" s="6">
        <v>6155</v>
      </c>
      <c r="H17" s="6">
        <v>4</v>
      </c>
      <c r="I17" s="6">
        <v>0</v>
      </c>
      <c r="J17" s="6">
        <v>0</v>
      </c>
      <c r="K17" s="6">
        <v>0</v>
      </c>
      <c r="L17" s="6">
        <v>0</v>
      </c>
      <c r="M17" s="6">
        <f t="shared" si="2"/>
        <v>780</v>
      </c>
      <c r="N17" s="6">
        <v>539</v>
      </c>
      <c r="O17" s="6">
        <v>24</v>
      </c>
      <c r="P17" s="6">
        <v>83</v>
      </c>
      <c r="Q17" s="6">
        <v>0</v>
      </c>
      <c r="R17" s="6">
        <v>0</v>
      </c>
      <c r="S17" s="6">
        <v>0</v>
      </c>
      <c r="T17" s="6">
        <v>0</v>
      </c>
      <c r="U17" s="6">
        <v>2</v>
      </c>
      <c r="V17" s="6">
        <v>132</v>
      </c>
      <c r="W17" s="8" t="s">
        <v>73</v>
      </c>
    </row>
    <row r="18" spans="1:23" x14ac:dyDescent="0.25">
      <c r="A18" s="17"/>
      <c r="B18" s="9" t="s">
        <v>16</v>
      </c>
      <c r="C18" s="10"/>
      <c r="D18" s="6">
        <f t="shared" si="0"/>
        <v>91</v>
      </c>
      <c r="E18" s="6">
        <f t="shared" si="1"/>
        <v>82</v>
      </c>
      <c r="F18" s="6">
        <f t="shared" ref="F18" si="6">F19-F17-F4-F5-F6-F7-F8-F9</f>
        <v>0</v>
      </c>
      <c r="G18" s="6">
        <f t="shared" ref="G18:L18" si="7">G19-G17-G4-G5-G6-G7-G8-G9</f>
        <v>82</v>
      </c>
      <c r="H18" s="6">
        <f t="shared" si="7"/>
        <v>0</v>
      </c>
      <c r="I18" s="6">
        <f t="shared" si="7"/>
        <v>0</v>
      </c>
      <c r="J18" s="6">
        <f t="shared" si="7"/>
        <v>0</v>
      </c>
      <c r="K18" s="6">
        <f t="shared" si="7"/>
        <v>0</v>
      </c>
      <c r="L18" s="6">
        <f t="shared" si="7"/>
        <v>0</v>
      </c>
      <c r="M18" s="6">
        <f t="shared" si="2"/>
        <v>9</v>
      </c>
      <c r="N18" s="6">
        <f t="shared" ref="N18:V18" si="8">N19-N17-N4-N5-N6-N7-N8-N9</f>
        <v>7</v>
      </c>
      <c r="O18" s="6">
        <f t="shared" si="8"/>
        <v>2</v>
      </c>
      <c r="P18" s="6">
        <f t="shared" si="8"/>
        <v>0</v>
      </c>
      <c r="Q18" s="6">
        <f t="shared" si="8"/>
        <v>0</v>
      </c>
      <c r="R18" s="6">
        <f t="shared" si="8"/>
        <v>0</v>
      </c>
      <c r="S18" s="6">
        <f t="shared" si="8"/>
        <v>0</v>
      </c>
      <c r="T18" s="6">
        <f t="shared" si="8"/>
        <v>0</v>
      </c>
      <c r="U18" s="6">
        <f t="shared" si="8"/>
        <v>0</v>
      </c>
      <c r="V18" s="6">
        <f t="shared" si="8"/>
        <v>0</v>
      </c>
      <c r="W18" s="8" t="s">
        <v>73</v>
      </c>
    </row>
    <row r="19" spans="1:23" x14ac:dyDescent="0.25">
      <c r="A19" s="18"/>
      <c r="B19" s="9" t="s">
        <v>17</v>
      </c>
      <c r="C19" s="10"/>
      <c r="D19" s="6">
        <f t="shared" si="0"/>
        <v>10427</v>
      </c>
      <c r="E19" s="6">
        <f t="shared" si="1"/>
        <v>9548</v>
      </c>
      <c r="F19" s="6">
        <v>343</v>
      </c>
      <c r="G19" s="6">
        <v>8772</v>
      </c>
      <c r="H19" s="6">
        <v>404</v>
      </c>
      <c r="I19" s="6">
        <v>29</v>
      </c>
      <c r="J19" s="6">
        <v>0</v>
      </c>
      <c r="K19" s="6">
        <v>0</v>
      </c>
      <c r="L19" s="6">
        <v>0</v>
      </c>
      <c r="M19" s="6">
        <f t="shared" si="2"/>
        <v>879</v>
      </c>
      <c r="N19" s="6">
        <v>603</v>
      </c>
      <c r="O19" s="6">
        <v>42</v>
      </c>
      <c r="P19" s="6">
        <v>87</v>
      </c>
      <c r="Q19" s="6">
        <v>0</v>
      </c>
      <c r="R19" s="6">
        <v>0</v>
      </c>
      <c r="S19" s="6">
        <v>0</v>
      </c>
      <c r="T19" s="6">
        <v>0</v>
      </c>
      <c r="U19" s="6">
        <v>7</v>
      </c>
      <c r="V19" s="6">
        <v>140</v>
      </c>
      <c r="W19" s="8" t="s">
        <v>73</v>
      </c>
    </row>
    <row r="20" spans="1:23" x14ac:dyDescent="0.25">
      <c r="A20" s="11" t="s">
        <v>18</v>
      </c>
      <c r="B20" s="9" t="s">
        <v>19</v>
      </c>
      <c r="C20" s="10"/>
      <c r="D20" s="6">
        <f t="shared" si="0"/>
        <v>110</v>
      </c>
      <c r="E20" s="6">
        <f t="shared" si="1"/>
        <v>109</v>
      </c>
      <c r="F20" s="6">
        <v>0</v>
      </c>
      <c r="G20" s="6">
        <v>108</v>
      </c>
      <c r="H20" s="6">
        <v>1</v>
      </c>
      <c r="I20" s="6">
        <v>0</v>
      </c>
      <c r="J20" s="6">
        <v>0</v>
      </c>
      <c r="K20" s="6">
        <v>0</v>
      </c>
      <c r="L20" s="6">
        <v>0</v>
      </c>
      <c r="M20" s="6">
        <f t="shared" si="2"/>
        <v>1</v>
      </c>
      <c r="N20" s="6">
        <v>1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8" t="s">
        <v>73</v>
      </c>
    </row>
    <row r="21" spans="1:23" x14ac:dyDescent="0.25">
      <c r="A21" s="12"/>
      <c r="B21" s="9" t="s">
        <v>20</v>
      </c>
      <c r="C21" s="10"/>
      <c r="D21" s="6">
        <f t="shared" si="0"/>
        <v>987</v>
      </c>
      <c r="E21" s="6">
        <f t="shared" si="1"/>
        <v>983</v>
      </c>
      <c r="F21" s="6">
        <v>11</v>
      </c>
      <c r="G21" s="6">
        <v>926</v>
      </c>
      <c r="H21" s="6">
        <v>46</v>
      </c>
      <c r="I21" s="6">
        <v>0</v>
      </c>
      <c r="J21" s="6">
        <v>0</v>
      </c>
      <c r="K21" s="6">
        <v>0</v>
      </c>
      <c r="L21" s="6">
        <v>0</v>
      </c>
      <c r="M21" s="6">
        <f t="shared" si="2"/>
        <v>4</v>
      </c>
      <c r="N21" s="6">
        <v>1</v>
      </c>
      <c r="O21" s="6">
        <v>0</v>
      </c>
      <c r="P21" s="6">
        <v>3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8" t="s">
        <v>73</v>
      </c>
    </row>
    <row r="22" spans="1:23" x14ac:dyDescent="0.25">
      <c r="A22" s="12"/>
      <c r="B22" s="9" t="s">
        <v>21</v>
      </c>
      <c r="C22" s="10"/>
      <c r="D22" s="6">
        <f t="shared" si="0"/>
        <v>28</v>
      </c>
      <c r="E22" s="6">
        <f t="shared" si="1"/>
        <v>28</v>
      </c>
      <c r="F22" s="6">
        <v>1</v>
      </c>
      <c r="G22" s="6">
        <v>27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f t="shared" si="2"/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8" t="s">
        <v>73</v>
      </c>
    </row>
    <row r="23" spans="1:23" x14ac:dyDescent="0.25">
      <c r="A23" s="12"/>
      <c r="B23" s="9" t="s">
        <v>22</v>
      </c>
      <c r="C23" s="10"/>
      <c r="D23" s="6">
        <f t="shared" si="0"/>
        <v>9</v>
      </c>
      <c r="E23" s="6">
        <f t="shared" si="1"/>
        <v>9</v>
      </c>
      <c r="F23" s="6">
        <v>0</v>
      </c>
      <c r="G23" s="6">
        <v>9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f t="shared" si="2"/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8" t="s">
        <v>73</v>
      </c>
    </row>
    <row r="24" spans="1:23" x14ac:dyDescent="0.25">
      <c r="A24" s="12"/>
      <c r="B24" s="9" t="s">
        <v>23</v>
      </c>
      <c r="C24" s="10"/>
      <c r="D24" s="6">
        <f t="shared" si="0"/>
        <v>6</v>
      </c>
      <c r="E24" s="6">
        <f t="shared" si="1"/>
        <v>6</v>
      </c>
      <c r="F24" s="6">
        <v>0</v>
      </c>
      <c r="G24" s="6">
        <v>6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f t="shared" si="2"/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8" t="s">
        <v>73</v>
      </c>
    </row>
    <row r="25" spans="1:23" x14ac:dyDescent="0.25">
      <c r="A25" s="12"/>
      <c r="B25" s="9" t="s">
        <v>24</v>
      </c>
      <c r="C25" s="10"/>
      <c r="D25" s="6">
        <f t="shared" si="0"/>
        <v>107</v>
      </c>
      <c r="E25" s="6">
        <f t="shared" si="1"/>
        <v>106</v>
      </c>
      <c r="F25" s="6">
        <f t="shared" ref="F25" si="9">F26-F20-F21-F22-F23-F24</f>
        <v>0</v>
      </c>
      <c r="G25" s="6">
        <f t="shared" ref="G25" si="10">G26-G20-G21-G22-G23-G24</f>
        <v>106</v>
      </c>
      <c r="H25" s="6">
        <f t="shared" ref="H25" si="11">H26-H20-H21-H22-H23-H24</f>
        <v>0</v>
      </c>
      <c r="I25" s="6">
        <f t="shared" ref="I25" si="12">I26-I20-I21-I22-I23-I24</f>
        <v>0</v>
      </c>
      <c r="J25" s="6">
        <f t="shared" ref="J25" si="13">J26-J20-J21-J22-J23-J24</f>
        <v>0</v>
      </c>
      <c r="K25" s="6">
        <f t="shared" ref="K25" si="14">K26-K20-K21-K22-K23-K24</f>
        <v>0</v>
      </c>
      <c r="L25" s="6">
        <f t="shared" ref="L25" si="15">L26-L20-L21-L22-L23-L24</f>
        <v>0</v>
      </c>
      <c r="M25" s="6">
        <f t="shared" si="2"/>
        <v>1</v>
      </c>
      <c r="N25" s="6">
        <f t="shared" ref="N25" si="16">N26-N20-N21-N22-N23-N24</f>
        <v>0</v>
      </c>
      <c r="O25" s="6">
        <f t="shared" ref="O25" si="17">O26-O20-O21-O22-O23-O24</f>
        <v>0</v>
      </c>
      <c r="P25" s="6">
        <f t="shared" ref="P25" si="18">P26-P20-P21-P22-P23-P24</f>
        <v>1</v>
      </c>
      <c r="Q25" s="6">
        <f t="shared" ref="Q25" si="19">Q26-Q20-Q21-Q22-Q23-Q24</f>
        <v>0</v>
      </c>
      <c r="R25" s="6">
        <f t="shared" ref="R25" si="20">R26-R20-R21-R22-R23-R24</f>
        <v>0</v>
      </c>
      <c r="S25" s="6">
        <f t="shared" ref="S25" si="21">S26-S20-S21-S22-S23-S24</f>
        <v>0</v>
      </c>
      <c r="T25" s="6">
        <f t="shared" ref="T25" si="22">T26-T20-T21-T22-T23-T24</f>
        <v>0</v>
      </c>
      <c r="U25" s="6">
        <f t="shared" ref="U25" si="23">U26-U20-U21-U22-U23-U24</f>
        <v>0</v>
      </c>
      <c r="V25" s="6">
        <f t="shared" ref="V25" si="24">V26-V20-V21-V22-V23-V24</f>
        <v>0</v>
      </c>
      <c r="W25" s="8" t="s">
        <v>73</v>
      </c>
    </row>
    <row r="26" spans="1:23" x14ac:dyDescent="0.25">
      <c r="A26" s="13"/>
      <c r="B26" s="9" t="s">
        <v>25</v>
      </c>
      <c r="C26" s="10"/>
      <c r="D26" s="6">
        <f t="shared" si="0"/>
        <v>1247</v>
      </c>
      <c r="E26" s="6">
        <f t="shared" si="1"/>
        <v>1241</v>
      </c>
      <c r="F26" s="6">
        <v>12</v>
      </c>
      <c r="G26" s="6">
        <v>1182</v>
      </c>
      <c r="H26" s="6">
        <v>47</v>
      </c>
      <c r="I26" s="6">
        <v>0</v>
      </c>
      <c r="J26" s="6">
        <v>0</v>
      </c>
      <c r="K26" s="6">
        <v>0</v>
      </c>
      <c r="L26" s="6">
        <v>0</v>
      </c>
      <c r="M26" s="6">
        <f t="shared" si="2"/>
        <v>6</v>
      </c>
      <c r="N26" s="6">
        <v>2</v>
      </c>
      <c r="O26" s="6">
        <v>0</v>
      </c>
      <c r="P26" s="6">
        <v>4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8" t="s">
        <v>73</v>
      </c>
    </row>
    <row r="27" spans="1:23" x14ac:dyDescent="0.25">
      <c r="A27" s="11" t="s">
        <v>26</v>
      </c>
      <c r="B27" s="9" t="s">
        <v>27</v>
      </c>
      <c r="C27" s="10"/>
      <c r="D27" s="6">
        <f t="shared" si="0"/>
        <v>34</v>
      </c>
      <c r="E27" s="6">
        <f t="shared" si="1"/>
        <v>26</v>
      </c>
      <c r="F27" s="6">
        <v>0</v>
      </c>
      <c r="G27" s="6">
        <v>26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f t="shared" si="2"/>
        <v>8</v>
      </c>
      <c r="N27" s="6">
        <v>0</v>
      </c>
      <c r="O27" s="6">
        <v>0</v>
      </c>
      <c r="P27" s="6">
        <v>1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7</v>
      </c>
      <c r="W27" s="8" t="s">
        <v>73</v>
      </c>
    </row>
    <row r="28" spans="1:23" x14ac:dyDescent="0.25">
      <c r="A28" s="12"/>
      <c r="B28" s="9" t="s">
        <v>28</v>
      </c>
      <c r="C28" s="10"/>
      <c r="D28" s="6">
        <f t="shared" si="0"/>
        <v>105</v>
      </c>
      <c r="E28" s="6">
        <f t="shared" si="1"/>
        <v>104</v>
      </c>
      <c r="F28" s="6">
        <v>0</v>
      </c>
      <c r="G28" s="6">
        <v>103</v>
      </c>
      <c r="H28" s="6">
        <v>1</v>
      </c>
      <c r="I28" s="6">
        <v>0</v>
      </c>
      <c r="J28" s="6">
        <v>0</v>
      </c>
      <c r="K28" s="6">
        <v>0</v>
      </c>
      <c r="L28" s="6">
        <v>0</v>
      </c>
      <c r="M28" s="6">
        <f t="shared" si="2"/>
        <v>1</v>
      </c>
      <c r="N28" s="6">
        <v>0</v>
      </c>
      <c r="O28" s="6">
        <v>0</v>
      </c>
      <c r="P28" s="6">
        <v>1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8" t="s">
        <v>73</v>
      </c>
    </row>
    <row r="29" spans="1:23" x14ac:dyDescent="0.25">
      <c r="A29" s="12"/>
      <c r="B29" s="9" t="s">
        <v>29</v>
      </c>
      <c r="C29" s="10"/>
      <c r="D29" s="6">
        <f t="shared" si="0"/>
        <v>145</v>
      </c>
      <c r="E29" s="6">
        <f t="shared" si="1"/>
        <v>142</v>
      </c>
      <c r="F29" s="6">
        <v>1</v>
      </c>
      <c r="G29" s="6">
        <v>141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f t="shared" si="2"/>
        <v>3</v>
      </c>
      <c r="N29" s="6">
        <v>0</v>
      </c>
      <c r="O29" s="6">
        <v>0</v>
      </c>
      <c r="P29" s="6">
        <v>3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8" t="s">
        <v>73</v>
      </c>
    </row>
    <row r="30" spans="1:23" x14ac:dyDescent="0.25">
      <c r="A30" s="12"/>
      <c r="B30" s="9" t="s">
        <v>30</v>
      </c>
      <c r="C30" s="10"/>
      <c r="D30" s="6">
        <f t="shared" si="0"/>
        <v>53</v>
      </c>
      <c r="E30" s="6">
        <f t="shared" si="1"/>
        <v>52</v>
      </c>
      <c r="F30" s="6">
        <v>2</v>
      </c>
      <c r="G30" s="6">
        <v>50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f t="shared" si="2"/>
        <v>1</v>
      </c>
      <c r="N30" s="6">
        <v>0</v>
      </c>
      <c r="O30" s="6">
        <v>0</v>
      </c>
      <c r="P30" s="6">
        <v>1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8" t="s">
        <v>73</v>
      </c>
    </row>
    <row r="31" spans="1:23" x14ac:dyDescent="0.25">
      <c r="A31" s="12"/>
      <c r="B31" s="9" t="s">
        <v>31</v>
      </c>
      <c r="C31" s="10"/>
      <c r="D31" s="6">
        <f t="shared" si="0"/>
        <v>171</v>
      </c>
      <c r="E31" s="6">
        <f t="shared" si="1"/>
        <v>141</v>
      </c>
      <c r="F31" s="6">
        <v>1</v>
      </c>
      <c r="G31" s="6">
        <v>140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f t="shared" si="2"/>
        <v>30</v>
      </c>
      <c r="N31" s="6">
        <v>0</v>
      </c>
      <c r="O31" s="6">
        <v>0</v>
      </c>
      <c r="P31" s="6">
        <v>25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5</v>
      </c>
      <c r="W31" s="8" t="s">
        <v>73</v>
      </c>
    </row>
    <row r="32" spans="1:23" x14ac:dyDescent="0.25">
      <c r="A32" s="12"/>
      <c r="B32" s="9" t="s">
        <v>32</v>
      </c>
      <c r="C32" s="10"/>
      <c r="D32" s="6">
        <f t="shared" si="0"/>
        <v>19</v>
      </c>
      <c r="E32" s="6">
        <f t="shared" si="1"/>
        <v>19</v>
      </c>
      <c r="F32" s="6">
        <v>0</v>
      </c>
      <c r="G32" s="6">
        <v>19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f t="shared" si="2"/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8" t="s">
        <v>73</v>
      </c>
    </row>
    <row r="33" spans="1:23" x14ac:dyDescent="0.25">
      <c r="A33" s="12"/>
      <c r="B33" s="9" t="s">
        <v>33</v>
      </c>
      <c r="C33" s="10"/>
      <c r="D33" s="6">
        <f t="shared" si="0"/>
        <v>35</v>
      </c>
      <c r="E33" s="6">
        <f t="shared" si="1"/>
        <v>32</v>
      </c>
      <c r="F33" s="6">
        <v>0</v>
      </c>
      <c r="G33" s="6">
        <v>32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f t="shared" si="2"/>
        <v>3</v>
      </c>
      <c r="N33" s="6">
        <v>0</v>
      </c>
      <c r="O33" s="6">
        <v>0</v>
      </c>
      <c r="P33" s="6">
        <v>3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8" t="s">
        <v>73</v>
      </c>
    </row>
    <row r="34" spans="1:23" x14ac:dyDescent="0.25">
      <c r="A34" s="12"/>
      <c r="B34" s="9" t="s">
        <v>34</v>
      </c>
      <c r="C34" s="10"/>
      <c r="D34" s="6">
        <f t="shared" si="0"/>
        <v>264</v>
      </c>
      <c r="E34" s="6">
        <f t="shared" si="1"/>
        <v>221</v>
      </c>
      <c r="F34" s="6">
        <v>3</v>
      </c>
      <c r="G34" s="6">
        <v>217</v>
      </c>
      <c r="H34" s="6">
        <v>1</v>
      </c>
      <c r="I34" s="6">
        <v>0</v>
      </c>
      <c r="J34" s="6">
        <v>0</v>
      </c>
      <c r="K34" s="6">
        <v>0</v>
      </c>
      <c r="L34" s="6">
        <v>0</v>
      </c>
      <c r="M34" s="6">
        <f t="shared" si="2"/>
        <v>43</v>
      </c>
      <c r="N34" s="6">
        <v>0</v>
      </c>
      <c r="O34" s="6">
        <v>0</v>
      </c>
      <c r="P34" s="6">
        <v>31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12</v>
      </c>
      <c r="W34" s="8" t="s">
        <v>73</v>
      </c>
    </row>
    <row r="35" spans="1:23" x14ac:dyDescent="0.25">
      <c r="A35" s="12"/>
      <c r="B35" s="9" t="s">
        <v>35</v>
      </c>
      <c r="C35" s="10"/>
      <c r="D35" s="6">
        <f t="shared" si="0"/>
        <v>24</v>
      </c>
      <c r="E35" s="6">
        <f t="shared" si="1"/>
        <v>24</v>
      </c>
      <c r="F35" s="6">
        <v>1</v>
      </c>
      <c r="G35" s="6">
        <v>23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f t="shared" si="2"/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8" t="s">
        <v>73</v>
      </c>
    </row>
    <row r="36" spans="1:23" x14ac:dyDescent="0.25">
      <c r="A36" s="12"/>
      <c r="B36" s="9" t="s">
        <v>36</v>
      </c>
      <c r="C36" s="10"/>
      <c r="D36" s="6">
        <f t="shared" si="0"/>
        <v>10</v>
      </c>
      <c r="E36" s="6">
        <f t="shared" si="1"/>
        <v>9</v>
      </c>
      <c r="F36" s="6">
        <v>0</v>
      </c>
      <c r="G36" s="6">
        <v>9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f t="shared" si="2"/>
        <v>1</v>
      </c>
      <c r="N36" s="6">
        <v>0</v>
      </c>
      <c r="O36" s="6">
        <v>0</v>
      </c>
      <c r="P36" s="6">
        <v>1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8" t="s">
        <v>73</v>
      </c>
    </row>
    <row r="37" spans="1:23" x14ac:dyDescent="0.25">
      <c r="A37" s="12"/>
      <c r="B37" s="9" t="s">
        <v>37</v>
      </c>
      <c r="C37" s="10"/>
      <c r="D37" s="6">
        <f t="shared" si="0"/>
        <v>33</v>
      </c>
      <c r="E37" s="6">
        <f t="shared" si="1"/>
        <v>30</v>
      </c>
      <c r="F37" s="6">
        <v>0</v>
      </c>
      <c r="G37" s="6">
        <v>30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f t="shared" si="2"/>
        <v>3</v>
      </c>
      <c r="N37" s="6">
        <v>0</v>
      </c>
      <c r="O37" s="6">
        <v>2</v>
      </c>
      <c r="P37" s="6">
        <v>1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8" t="s">
        <v>73</v>
      </c>
    </row>
    <row r="38" spans="1:23" x14ac:dyDescent="0.25">
      <c r="A38" s="12"/>
      <c r="B38" s="9" t="s">
        <v>38</v>
      </c>
      <c r="C38" s="10"/>
      <c r="D38" s="6">
        <f t="shared" si="0"/>
        <v>27</v>
      </c>
      <c r="E38" s="6">
        <f t="shared" si="1"/>
        <v>19</v>
      </c>
      <c r="F38" s="6">
        <v>0</v>
      </c>
      <c r="G38" s="6">
        <v>19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f t="shared" si="2"/>
        <v>8</v>
      </c>
      <c r="N38" s="6">
        <v>0</v>
      </c>
      <c r="O38" s="6">
        <v>1</v>
      </c>
      <c r="P38" s="6">
        <v>6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1</v>
      </c>
      <c r="W38" s="8" t="s">
        <v>73</v>
      </c>
    </row>
    <row r="39" spans="1:23" x14ac:dyDescent="0.25">
      <c r="A39" s="12"/>
      <c r="B39" s="9" t="s">
        <v>39</v>
      </c>
      <c r="C39" s="10"/>
      <c r="D39" s="6">
        <f t="shared" si="0"/>
        <v>421</v>
      </c>
      <c r="E39" s="6">
        <f t="shared" si="1"/>
        <v>349</v>
      </c>
      <c r="F39" s="6">
        <f t="shared" ref="F39" si="25">F40-F27-F28-F29-F30-F31-F32-F33-F34-F35-F36-F37-F38</f>
        <v>3</v>
      </c>
      <c r="G39" s="6">
        <f t="shared" ref="G39:L39" si="26">G40-G27-G28-G29-G30-G31-G32-G33-G34-G35-G36-G37-G38</f>
        <v>345</v>
      </c>
      <c r="H39" s="6">
        <f t="shared" si="26"/>
        <v>1</v>
      </c>
      <c r="I39" s="6">
        <f t="shared" si="26"/>
        <v>0</v>
      </c>
      <c r="J39" s="6">
        <f t="shared" si="26"/>
        <v>0</v>
      </c>
      <c r="K39" s="6">
        <f t="shared" si="26"/>
        <v>0</v>
      </c>
      <c r="L39" s="6">
        <f t="shared" si="26"/>
        <v>0</v>
      </c>
      <c r="M39" s="6">
        <f t="shared" si="2"/>
        <v>72</v>
      </c>
      <c r="N39" s="6">
        <f t="shared" ref="N39:V39" si="27">N40-N27-N28-N29-N30-N31-N32-N33-N34-N35-N36-N37-N38</f>
        <v>0</v>
      </c>
      <c r="O39" s="6">
        <f t="shared" si="27"/>
        <v>2</v>
      </c>
      <c r="P39" s="6">
        <f t="shared" si="27"/>
        <v>59</v>
      </c>
      <c r="Q39" s="6">
        <f t="shared" si="27"/>
        <v>0</v>
      </c>
      <c r="R39" s="6">
        <f t="shared" si="27"/>
        <v>0</v>
      </c>
      <c r="S39" s="6">
        <f t="shared" si="27"/>
        <v>0</v>
      </c>
      <c r="T39" s="6">
        <f t="shared" si="27"/>
        <v>0</v>
      </c>
      <c r="U39" s="6">
        <f t="shared" si="27"/>
        <v>0</v>
      </c>
      <c r="V39" s="6">
        <f t="shared" si="27"/>
        <v>11</v>
      </c>
      <c r="W39" s="8" t="s">
        <v>73</v>
      </c>
    </row>
    <row r="40" spans="1:23" x14ac:dyDescent="0.25">
      <c r="A40" s="13"/>
      <c r="B40" s="9" t="s">
        <v>40</v>
      </c>
      <c r="C40" s="10"/>
      <c r="D40" s="6">
        <f t="shared" si="0"/>
        <v>1341</v>
      </c>
      <c r="E40" s="6">
        <f t="shared" si="1"/>
        <v>1168</v>
      </c>
      <c r="F40" s="6">
        <v>11</v>
      </c>
      <c r="G40" s="6">
        <v>1154</v>
      </c>
      <c r="H40" s="6">
        <v>3</v>
      </c>
      <c r="I40" s="6">
        <v>0</v>
      </c>
      <c r="J40" s="6">
        <v>0</v>
      </c>
      <c r="K40" s="6">
        <v>0</v>
      </c>
      <c r="L40" s="6">
        <v>0</v>
      </c>
      <c r="M40" s="6">
        <f t="shared" si="2"/>
        <v>173</v>
      </c>
      <c r="N40" s="6">
        <v>0</v>
      </c>
      <c r="O40" s="6">
        <v>5</v>
      </c>
      <c r="P40" s="6">
        <v>132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36</v>
      </c>
      <c r="W40" s="8" t="s">
        <v>73</v>
      </c>
    </row>
    <row r="41" spans="1:23" x14ac:dyDescent="0.25">
      <c r="A41" s="11" t="s">
        <v>41</v>
      </c>
      <c r="B41" s="9" t="s">
        <v>42</v>
      </c>
      <c r="C41" s="10"/>
      <c r="D41" s="6">
        <f t="shared" si="0"/>
        <v>51</v>
      </c>
      <c r="E41" s="6">
        <f t="shared" si="1"/>
        <v>50</v>
      </c>
      <c r="F41" s="6">
        <v>1</v>
      </c>
      <c r="G41" s="6">
        <v>47</v>
      </c>
      <c r="H41" s="6">
        <v>2</v>
      </c>
      <c r="I41" s="6">
        <v>0</v>
      </c>
      <c r="J41" s="6">
        <v>0</v>
      </c>
      <c r="K41" s="6">
        <v>0</v>
      </c>
      <c r="L41" s="6">
        <v>0</v>
      </c>
      <c r="M41" s="6">
        <f t="shared" si="2"/>
        <v>1</v>
      </c>
      <c r="N41" s="6">
        <v>0</v>
      </c>
      <c r="O41" s="6">
        <v>0</v>
      </c>
      <c r="P41" s="6">
        <v>1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8" t="s">
        <v>73</v>
      </c>
    </row>
    <row r="42" spans="1:23" x14ac:dyDescent="0.25">
      <c r="A42" s="12"/>
      <c r="B42" s="9" t="s">
        <v>43</v>
      </c>
      <c r="C42" s="10"/>
      <c r="D42" s="6">
        <f t="shared" si="0"/>
        <v>13</v>
      </c>
      <c r="E42" s="6">
        <f t="shared" si="1"/>
        <v>13</v>
      </c>
      <c r="F42" s="6">
        <v>1</v>
      </c>
      <c r="G42" s="6">
        <v>11</v>
      </c>
      <c r="H42" s="6">
        <v>1</v>
      </c>
      <c r="I42" s="6">
        <v>0</v>
      </c>
      <c r="J42" s="6">
        <v>0</v>
      </c>
      <c r="K42" s="6">
        <v>0</v>
      </c>
      <c r="L42" s="6">
        <v>0</v>
      </c>
      <c r="M42" s="6">
        <f t="shared" si="2"/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8" t="s">
        <v>73</v>
      </c>
    </row>
    <row r="43" spans="1:23" x14ac:dyDescent="0.25">
      <c r="A43" s="12"/>
      <c r="B43" s="9" t="s">
        <v>44</v>
      </c>
      <c r="C43" s="10"/>
      <c r="D43" s="6">
        <f t="shared" si="0"/>
        <v>69</v>
      </c>
      <c r="E43" s="6">
        <f t="shared" si="1"/>
        <v>66</v>
      </c>
      <c r="F43" s="6">
        <f t="shared" ref="F43" si="28">F44-F41-F42</f>
        <v>0</v>
      </c>
      <c r="G43" s="6">
        <f t="shared" ref="G43:L43" si="29">G44-G41-G42</f>
        <v>18</v>
      </c>
      <c r="H43" s="6">
        <f t="shared" si="29"/>
        <v>0</v>
      </c>
      <c r="I43" s="6">
        <f t="shared" si="29"/>
        <v>48</v>
      </c>
      <c r="J43" s="6">
        <f t="shared" si="29"/>
        <v>0</v>
      </c>
      <c r="K43" s="6">
        <f t="shared" si="29"/>
        <v>0</v>
      </c>
      <c r="L43" s="6">
        <f t="shared" si="29"/>
        <v>0</v>
      </c>
      <c r="M43" s="6">
        <f t="shared" si="2"/>
        <v>3</v>
      </c>
      <c r="N43" s="6">
        <f t="shared" ref="N43:V43" si="30">N44-N41-N42</f>
        <v>3</v>
      </c>
      <c r="O43" s="6">
        <f t="shared" si="30"/>
        <v>0</v>
      </c>
      <c r="P43" s="6">
        <f t="shared" si="30"/>
        <v>0</v>
      </c>
      <c r="Q43" s="6">
        <f t="shared" si="30"/>
        <v>0</v>
      </c>
      <c r="R43" s="6">
        <f t="shared" si="30"/>
        <v>0</v>
      </c>
      <c r="S43" s="6">
        <f t="shared" si="30"/>
        <v>0</v>
      </c>
      <c r="T43" s="6">
        <f t="shared" si="30"/>
        <v>0</v>
      </c>
      <c r="U43" s="6">
        <f t="shared" si="30"/>
        <v>0</v>
      </c>
      <c r="V43" s="6">
        <f t="shared" si="30"/>
        <v>0</v>
      </c>
      <c r="W43" s="8" t="s">
        <v>73</v>
      </c>
    </row>
    <row r="44" spans="1:23" x14ac:dyDescent="0.25">
      <c r="A44" s="13"/>
      <c r="B44" s="9" t="s">
        <v>45</v>
      </c>
      <c r="C44" s="10"/>
      <c r="D44" s="6">
        <f t="shared" si="0"/>
        <v>133</v>
      </c>
      <c r="E44" s="6">
        <f t="shared" si="1"/>
        <v>129</v>
      </c>
      <c r="F44" s="6">
        <v>2</v>
      </c>
      <c r="G44" s="6">
        <v>76</v>
      </c>
      <c r="H44" s="6">
        <v>3</v>
      </c>
      <c r="I44" s="6">
        <v>48</v>
      </c>
      <c r="J44" s="6">
        <v>0</v>
      </c>
      <c r="K44" s="6">
        <v>0</v>
      </c>
      <c r="L44" s="6">
        <v>0</v>
      </c>
      <c r="M44" s="6">
        <f t="shared" si="2"/>
        <v>4</v>
      </c>
      <c r="N44" s="6">
        <v>3</v>
      </c>
      <c r="O44" s="6">
        <v>0</v>
      </c>
      <c r="P44" s="6">
        <v>1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8" t="s">
        <v>73</v>
      </c>
    </row>
    <row r="45" spans="1:23" x14ac:dyDescent="0.25">
      <c r="A45" s="11" t="s">
        <v>46</v>
      </c>
      <c r="B45" s="9" t="s">
        <v>47</v>
      </c>
      <c r="C45" s="10"/>
      <c r="D45" s="6">
        <f t="shared" si="0"/>
        <v>28</v>
      </c>
      <c r="E45" s="6">
        <f t="shared" si="1"/>
        <v>26</v>
      </c>
      <c r="F45" s="6">
        <v>0</v>
      </c>
      <c r="G45" s="6">
        <v>26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f t="shared" si="2"/>
        <v>2</v>
      </c>
      <c r="N45" s="6">
        <v>0</v>
      </c>
      <c r="O45" s="6">
        <v>0</v>
      </c>
      <c r="P45" s="6">
        <v>2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8" t="s">
        <v>73</v>
      </c>
    </row>
    <row r="46" spans="1:23" x14ac:dyDescent="0.25">
      <c r="A46" s="12"/>
      <c r="B46" s="9" t="s">
        <v>48</v>
      </c>
      <c r="C46" s="10"/>
      <c r="D46" s="6">
        <f t="shared" si="0"/>
        <v>69</v>
      </c>
      <c r="E46" s="6">
        <f t="shared" si="1"/>
        <v>69</v>
      </c>
      <c r="F46" s="6">
        <f t="shared" ref="F46" si="31">F47-F45</f>
        <v>0</v>
      </c>
      <c r="G46" s="6">
        <f t="shared" ref="G46:L46" si="32">G47-G45</f>
        <v>69</v>
      </c>
      <c r="H46" s="6">
        <f t="shared" si="32"/>
        <v>0</v>
      </c>
      <c r="I46" s="6">
        <f t="shared" si="32"/>
        <v>0</v>
      </c>
      <c r="J46" s="6">
        <f t="shared" si="32"/>
        <v>0</v>
      </c>
      <c r="K46" s="6">
        <f t="shared" si="32"/>
        <v>0</v>
      </c>
      <c r="L46" s="6">
        <f t="shared" si="32"/>
        <v>0</v>
      </c>
      <c r="M46" s="6">
        <f t="shared" si="2"/>
        <v>0</v>
      </c>
      <c r="N46" s="6">
        <f t="shared" ref="N46:V46" si="33">N47-N45</f>
        <v>0</v>
      </c>
      <c r="O46" s="6">
        <f t="shared" si="33"/>
        <v>0</v>
      </c>
      <c r="P46" s="6">
        <f t="shared" si="33"/>
        <v>0</v>
      </c>
      <c r="Q46" s="6">
        <f t="shared" si="33"/>
        <v>0</v>
      </c>
      <c r="R46" s="6">
        <f t="shared" si="33"/>
        <v>0</v>
      </c>
      <c r="S46" s="6">
        <f t="shared" si="33"/>
        <v>0</v>
      </c>
      <c r="T46" s="6">
        <f t="shared" si="33"/>
        <v>0</v>
      </c>
      <c r="U46" s="6">
        <f t="shared" si="33"/>
        <v>0</v>
      </c>
      <c r="V46" s="6">
        <f t="shared" si="33"/>
        <v>0</v>
      </c>
      <c r="W46" s="8" t="s">
        <v>73</v>
      </c>
    </row>
    <row r="47" spans="1:23" x14ac:dyDescent="0.25">
      <c r="A47" s="13"/>
      <c r="B47" s="9" t="s">
        <v>49</v>
      </c>
      <c r="C47" s="10"/>
      <c r="D47" s="6">
        <f t="shared" si="0"/>
        <v>97</v>
      </c>
      <c r="E47" s="6">
        <f t="shared" si="1"/>
        <v>95</v>
      </c>
      <c r="F47" s="6">
        <v>0</v>
      </c>
      <c r="G47" s="6">
        <v>95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f t="shared" si="2"/>
        <v>2</v>
      </c>
      <c r="N47" s="6">
        <v>0</v>
      </c>
      <c r="O47" s="6">
        <v>0</v>
      </c>
      <c r="P47" s="6">
        <v>2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8" t="s">
        <v>73</v>
      </c>
    </row>
    <row r="48" spans="1:23" x14ac:dyDescent="0.25">
      <c r="A48" s="7"/>
      <c r="B48" s="9" t="s">
        <v>50</v>
      </c>
      <c r="C48" s="10"/>
      <c r="D48" s="6">
        <f t="shared" si="0"/>
        <v>216</v>
      </c>
      <c r="E48" s="6">
        <f t="shared" si="1"/>
        <v>38</v>
      </c>
      <c r="F48" s="6">
        <v>0</v>
      </c>
      <c r="G48" s="6">
        <v>38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f t="shared" si="2"/>
        <v>178</v>
      </c>
      <c r="N48" s="6">
        <v>149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6</v>
      </c>
      <c r="V48" s="6">
        <v>23</v>
      </c>
      <c r="W48" s="8" t="s">
        <v>73</v>
      </c>
    </row>
    <row r="49" spans="1:23" x14ac:dyDescent="0.25">
      <c r="A49" s="7"/>
      <c r="B49" s="9" t="s">
        <v>51</v>
      </c>
      <c r="C49" s="10"/>
      <c r="D49" s="6">
        <f t="shared" si="0"/>
        <v>13461</v>
      </c>
      <c r="E49" s="6">
        <f t="shared" si="1"/>
        <v>12219</v>
      </c>
      <c r="F49" s="6">
        <f>F48+F47+F44+F40+F26+F19</f>
        <v>368</v>
      </c>
      <c r="G49" s="6">
        <f t="shared" ref="G49:L49" si="34">G48+G47+G44+G40+G26+G19</f>
        <v>11317</v>
      </c>
      <c r="H49" s="6">
        <f t="shared" si="34"/>
        <v>457</v>
      </c>
      <c r="I49" s="6">
        <f t="shared" si="34"/>
        <v>77</v>
      </c>
      <c r="J49" s="6">
        <f t="shared" si="34"/>
        <v>0</v>
      </c>
      <c r="K49" s="6">
        <f t="shared" si="34"/>
        <v>0</v>
      </c>
      <c r="L49" s="6">
        <f t="shared" si="34"/>
        <v>0</v>
      </c>
      <c r="M49" s="6">
        <f t="shared" si="2"/>
        <v>1242</v>
      </c>
      <c r="N49" s="6">
        <f t="shared" ref="N49" si="35">N48+N47+N44+N40+N26+N19</f>
        <v>757</v>
      </c>
      <c r="O49" s="6">
        <f t="shared" ref="O49" si="36">O48+O47+O44+O40+O26+O19</f>
        <v>47</v>
      </c>
      <c r="P49" s="6">
        <f t="shared" ref="P49" si="37">P48+P47+P44+P40+P26+P19</f>
        <v>226</v>
      </c>
      <c r="Q49" s="6">
        <f t="shared" ref="Q49" si="38">Q48+Q47+Q44+Q40+Q26+Q19</f>
        <v>0</v>
      </c>
      <c r="R49" s="6">
        <f t="shared" ref="R49" si="39">R48+R47+R44+R40+R26+R19</f>
        <v>0</v>
      </c>
      <c r="S49" s="6">
        <f t="shared" ref="S49" si="40">S48+S47+S44+S40+S26+S19</f>
        <v>0</v>
      </c>
      <c r="T49" s="6">
        <f t="shared" ref="T49" si="41">T48+T47+T44+T40+T26+T19</f>
        <v>0</v>
      </c>
      <c r="U49" s="6">
        <f t="shared" ref="U49" si="42">U48+U47+U44+U40+U26+U19</f>
        <v>13</v>
      </c>
      <c r="V49" s="6">
        <f t="shared" ref="V49" si="43">V48+V47+V44+V40+V26+V19</f>
        <v>199</v>
      </c>
      <c r="W49" s="8" t="s">
        <v>73</v>
      </c>
    </row>
  </sheetData>
  <mergeCells count="49"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  <mergeCell ref="A1:V1"/>
    <mergeCell ref="A2:C3"/>
    <mergeCell ref="D2:D3"/>
    <mergeCell ref="E2:L2"/>
    <mergeCell ref="M2:V2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B33:C33"/>
    <mergeCell ref="B34:C34"/>
    <mergeCell ref="B35:C35"/>
    <mergeCell ref="B36:C36"/>
    <mergeCell ref="B37:C37"/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</mergeCells>
  <phoneticPr fontId="1" type="noConversion"/>
  <pageMargins left="0.32" right="0.35" top="0.5" bottom="0.74803149606299213" header="0.31496062992125984" footer="0.31496062992125984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來臺旅客按搭乘交通工具及入境港口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陳藝姍</cp:lastModifiedBy>
  <cp:lastPrinted>2018-08-22T03:56:05Z</cp:lastPrinted>
  <dcterms:created xsi:type="dcterms:W3CDTF">2018-08-16T06:57:31Z</dcterms:created>
  <dcterms:modified xsi:type="dcterms:W3CDTF">2021-12-09T01:55:00Z</dcterms:modified>
</cp:coreProperties>
</file>