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1\"/>
    </mc:Choice>
  </mc:AlternateContent>
  <bookViews>
    <workbookView xWindow="720" yWindow="390" windowWidth="18075" windowHeight="5745" tabRatio="287"/>
  </bookViews>
  <sheets>
    <sheet name="來臺旅客按停留夜數" sheetId="2" r:id="rId1"/>
  </sheets>
  <calcPr calcId="162913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<sst xmlns="http://schemas.openxmlformats.org/spreadsheetml/2006/main" count="117" uniqueCount="72">
  <si>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</si>
  <si>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</si>
  <si>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</si>
  <si>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</si>
  <si>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</si>
  <si>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</si>
  <si>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</si>
  <si>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</si>
  <si>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</si>
  <si>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</si>
  <si>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</si>
  <si>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</si>
  <si>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</si>
  <si>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</si>
  <si>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</si>
  <si>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</si>
  <si>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</si>
  <si>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</si>
  <si>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</si>
  <si>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</si>
  <si>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</si>
  <si>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</si>
  <si>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</si>
  <si>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</si>
  <si>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</si>
  <si>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</si>
  <si>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</si>
  <si>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</si>
  <si>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</si>
  <si>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</si>
  <si>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</si>
  <si>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</si>
  <si>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</si>
  <si>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</si>
  <si>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</si>
  <si>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</si>
  <si>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</si>
  <si>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</si>
  <si>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</si>
  <si>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</si>
  <si>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</si>
  <si>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</si>
  <si>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</si>
  <si>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</si>
  <si>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</si>
  <si>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</si>
  <si>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</si>
  <si>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</si>
  <si>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</si>
  <si>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</si>
  <si>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</si>
  <si>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</si>
  <si>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</si>
  <si>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</si>
  <si>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</si>
  <si>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</si>
  <si>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</si>
  <si>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</si>
  <si>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</si>
  <si>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</si>
  <si>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</si>
  <si>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</si>
  <si>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</si>
  <si>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</si>
  <si>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</si>
  <si>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</si>
  <si>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</si>
  <si>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</si>
  <si>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</si>
  <si>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</si>
  <si>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110年1至11月來臺旅客人次～按停留夜數分
Table 1-8  Visitor Arrivals  by Length of Stay,
January-November,2021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</si>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</sst>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activeCell="S3" sqref="S3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0</v>
      </c>
      <c r="E3" s="4">
        <v>2</v>
      </c>
      <c r="F3" s="4">
        <v>3</v>
      </c>
      <c r="G3" s="4">
        <v>4</v>
      </c>
      <c r="H3" s="4">
        <v>0</v>
      </c>
      <c r="I3" s="4">
        <v>8</v>
      </c>
      <c r="J3" s="4">
        <v>171</v>
      </c>
      <c r="K3" s="4">
        <v>189</v>
      </c>
      <c r="L3" s="4">
        <v>106</v>
      </c>
      <c r="M3" s="4">
        <v>6236</v>
      </c>
      <c r="N3" s="11">
        <f>SUM(D3:M3)</f>
        <v>6719</v>
      </c>
      <c r="O3" s="4">
        <v>693218</v>
      </c>
      <c r="P3" s="4">
        <v>20643</v>
      </c>
      <c r="Q3" s="11">
        <f>SUM(D3:L3)</f>
        <v>483</v>
      </c>
      <c r="R3" s="6">
        <f t="shared" ref="R3:R48" si="0">IF(P3&lt;&gt;0,P3/SUM(D3:L3),0)</f>
        <v>42.739130434782609</v>
      </c>
      <c r="S3" s="13" t="s">
        <v>71</v>
      </c>
    </row>
    <row r="4" spans="1:19" x14ac:dyDescent="0.25">
      <c r="A4" s="16"/>
      <c r="B4" s="18" t="s">
        <v>2</v>
      </c>
      <c r="C4" s="18"/>
      <c r="D4" s="5">
        <v>236</v>
      </c>
      <c r="E4" s="5">
        <v>151</v>
      </c>
      <c r="F4" s="5">
        <v>66</v>
      </c>
      <c r="G4" s="5">
        <v>32</v>
      </c>
      <c r="H4" s="5">
        <v>18</v>
      </c>
      <c r="I4" s="5">
        <v>15</v>
      </c>
      <c r="J4" s="5">
        <v>154</v>
      </c>
      <c r="K4" s="5">
        <v>320</v>
      </c>
      <c r="L4" s="5">
        <v>332</v>
      </c>
      <c r="M4" s="5">
        <v>14986</v>
      </c>
      <c r="N4" s="11">
        <f t="shared" ref="N4:N14" si="1">SUM(D4:M4)</f>
        <v>16310</v>
      </c>
      <c r="O4" s="5">
        <v>2360224</v>
      </c>
      <c r="P4" s="5">
        <v>45932</v>
      </c>
      <c r="Q4" s="11">
        <f t="shared" ref="Q4:Q48" si="2">SUM(D4:L4)</f>
        <v>1324</v>
      </c>
      <c r="R4" s="6">
        <f t="shared" si="0"/>
        <v>34.691842900302113</v>
      </c>
      <c r="S4" s="13" t="s">
        <v>71</v>
      </c>
    </row>
    <row r="5" spans="1:19" x14ac:dyDescent="0.25">
      <c r="A5" s="16"/>
      <c r="B5" s="18" t="s">
        <v>3</v>
      </c>
      <c r="C5" s="18"/>
      <c r="D5" s="5">
        <v>7</v>
      </c>
      <c r="E5" s="5">
        <v>7</v>
      </c>
      <c r="F5" s="5">
        <v>0</v>
      </c>
      <c r="G5" s="5">
        <v>0</v>
      </c>
      <c r="H5" s="5">
        <v>2</v>
      </c>
      <c r="I5" s="5">
        <v>3</v>
      </c>
      <c r="J5" s="5">
        <v>697</v>
      </c>
      <c r="K5" s="5">
        <v>1593</v>
      </c>
      <c r="L5" s="5">
        <v>1012</v>
      </c>
      <c r="M5" s="5">
        <v>6569</v>
      </c>
      <c r="N5" s="11">
        <f t="shared" si="1"/>
        <v>9890</v>
      </c>
      <c r="O5" s="5">
        <v>2553560</v>
      </c>
      <c r="P5" s="5">
        <v>165919</v>
      </c>
      <c r="Q5" s="11">
        <f t="shared" si="2"/>
        <v>3321</v>
      </c>
      <c r="R5" s="6">
        <f t="shared" si="0"/>
        <v>49.960554049984943</v>
      </c>
      <c r="S5" s="13" t="s">
        <v>71</v>
      </c>
    </row>
    <row r="6" spans="1:19" x14ac:dyDescent="0.25">
      <c r="A6" s="16"/>
      <c r="B6" s="18" t="s">
        <v>4</v>
      </c>
      <c r="C6" s="18"/>
      <c r="D6" s="5">
        <v>10</v>
      </c>
      <c r="E6" s="5">
        <v>9</v>
      </c>
      <c r="F6" s="5">
        <v>1</v>
      </c>
      <c r="G6" s="5">
        <v>0</v>
      </c>
      <c r="H6" s="5">
        <v>4</v>
      </c>
      <c r="I6" s="5">
        <v>3</v>
      </c>
      <c r="J6" s="5">
        <v>211</v>
      </c>
      <c r="K6" s="5">
        <v>424</v>
      </c>
      <c r="L6" s="5">
        <v>417</v>
      </c>
      <c r="M6" s="5">
        <v>2578</v>
      </c>
      <c r="N6" s="11">
        <f t="shared" si="1"/>
        <v>3657</v>
      </c>
      <c r="O6" s="5">
        <v>1017525</v>
      </c>
      <c r="P6" s="5">
        <v>55882</v>
      </c>
      <c r="Q6" s="11">
        <f t="shared" si="2"/>
        <v>1079</v>
      </c>
      <c r="R6" s="6">
        <f t="shared" si="0"/>
        <v>51.790546802594996</v>
      </c>
      <c r="S6" s="13" t="s">
        <v>71</v>
      </c>
    </row>
    <row r="7" spans="1:19" x14ac:dyDescent="0.25">
      <c r="A7" s="16"/>
      <c r="B7" s="18" t="s">
        <v>5</v>
      </c>
      <c r="C7" s="18"/>
      <c r="D7" s="5">
        <v>28</v>
      </c>
      <c r="E7" s="5">
        <v>47</v>
      </c>
      <c r="F7" s="5">
        <v>16</v>
      </c>
      <c r="G7" s="5">
        <v>3</v>
      </c>
      <c r="H7" s="5">
        <v>2</v>
      </c>
      <c r="I7" s="5">
        <v>43</v>
      </c>
      <c r="J7" s="5">
        <v>73</v>
      </c>
      <c r="K7" s="5">
        <v>104</v>
      </c>
      <c r="L7" s="5">
        <v>94</v>
      </c>
      <c r="M7" s="5">
        <v>1463</v>
      </c>
      <c r="N7" s="11">
        <f t="shared" si="1"/>
        <v>1873</v>
      </c>
      <c r="O7" s="5">
        <v>721268</v>
      </c>
      <c r="P7" s="5">
        <v>14269</v>
      </c>
      <c r="Q7" s="11">
        <f t="shared" si="2"/>
        <v>410</v>
      </c>
      <c r="R7" s="6">
        <f t="shared" si="0"/>
        <v>34.802439024390246</v>
      </c>
      <c r="S7" s="13" t="s">
        <v>71</v>
      </c>
    </row>
    <row r="8" spans="1:19" x14ac:dyDescent="0.25">
      <c r="A8" s="16"/>
      <c r="B8" s="18" t="s">
        <v>6</v>
      </c>
      <c r="C8" s="18"/>
      <c r="D8" s="5">
        <v>2</v>
      </c>
      <c r="E8" s="5">
        <v>3</v>
      </c>
      <c r="F8" s="5">
        <v>0</v>
      </c>
      <c r="G8" s="5">
        <v>1</v>
      </c>
      <c r="H8" s="5">
        <v>0</v>
      </c>
      <c r="I8" s="5">
        <v>6</v>
      </c>
      <c r="J8" s="5">
        <v>64</v>
      </c>
      <c r="K8" s="5">
        <v>132</v>
      </c>
      <c r="L8" s="5">
        <v>65</v>
      </c>
      <c r="M8" s="5">
        <v>443</v>
      </c>
      <c r="N8" s="11">
        <f t="shared" si="1"/>
        <v>716</v>
      </c>
      <c r="O8" s="5">
        <v>194482</v>
      </c>
      <c r="P8" s="5">
        <v>12678</v>
      </c>
      <c r="Q8" s="11">
        <f t="shared" si="2"/>
        <v>273</v>
      </c>
      <c r="R8" s="6">
        <f t="shared" si="0"/>
        <v>46.439560439560438</v>
      </c>
      <c r="S8" s="13" t="s">
        <v>71</v>
      </c>
    </row>
    <row r="9" spans="1:19" x14ac:dyDescent="0.25">
      <c r="A9" s="16"/>
      <c r="B9" s="19" t="s">
        <v>7</v>
      </c>
      <c r="C9" s="7" t="s">
        <v>8</v>
      </c>
      <c r="D9" s="5">
        <v>247</v>
      </c>
      <c r="E9" s="5">
        <v>401</v>
      </c>
      <c r="F9" s="5">
        <v>259</v>
      </c>
      <c r="G9" s="5">
        <v>28</v>
      </c>
      <c r="H9" s="5">
        <v>35</v>
      </c>
      <c r="I9" s="5">
        <v>208</v>
      </c>
      <c r="J9" s="5">
        <v>609</v>
      </c>
      <c r="K9" s="5">
        <v>423</v>
      </c>
      <c r="L9" s="5">
        <v>178</v>
      </c>
      <c r="M9" s="5">
        <v>2834</v>
      </c>
      <c r="N9" s="11">
        <f t="shared" si="1"/>
        <v>5222</v>
      </c>
      <c r="O9" s="5">
        <v>1251697</v>
      </c>
      <c r="P9" s="5">
        <v>50418</v>
      </c>
      <c r="Q9" s="11">
        <f t="shared" si="2"/>
        <v>2388</v>
      </c>
      <c r="R9" s="6">
        <f t="shared" si="0"/>
        <v>21.113065326633166</v>
      </c>
      <c r="S9" s="13" t="s">
        <v>71</v>
      </c>
    </row>
    <row r="10" spans="1:19" x14ac:dyDescent="0.25">
      <c r="A10" s="16"/>
      <c r="B10" s="19"/>
      <c r="C10" s="7" t="s">
        <v>9</v>
      </c>
      <c r="D10" s="5">
        <v>11</v>
      </c>
      <c r="E10" s="5">
        <v>8</v>
      </c>
      <c r="F10" s="5">
        <v>1</v>
      </c>
      <c r="G10" s="5">
        <v>1</v>
      </c>
      <c r="H10" s="5">
        <v>3</v>
      </c>
      <c r="I10" s="5">
        <v>21</v>
      </c>
      <c r="J10" s="5">
        <v>279</v>
      </c>
      <c r="K10" s="5">
        <v>471</v>
      </c>
      <c r="L10" s="5">
        <v>219</v>
      </c>
      <c r="M10" s="5">
        <v>1128</v>
      </c>
      <c r="N10" s="11">
        <f t="shared" si="1"/>
        <v>2142</v>
      </c>
      <c r="O10" s="5">
        <v>425991</v>
      </c>
      <c r="P10" s="5">
        <v>43991</v>
      </c>
      <c r="Q10" s="11">
        <f t="shared" si="2"/>
        <v>1014</v>
      </c>
      <c r="R10" s="6">
        <f t="shared" si="0"/>
        <v>43.383629191321496</v>
      </c>
      <c r="S10" s="13" t="s">
        <v>71</v>
      </c>
    </row>
    <row r="11" spans="1:19" x14ac:dyDescent="0.25">
      <c r="A11" s="16"/>
      <c r="B11" s="19"/>
      <c r="C11" s="7" t="s">
        <v>10</v>
      </c>
      <c r="D11" s="5">
        <v>363</v>
      </c>
      <c r="E11" s="5">
        <v>528</v>
      </c>
      <c r="F11" s="5">
        <v>269</v>
      </c>
      <c r="G11" s="5">
        <v>60</v>
      </c>
      <c r="H11" s="5">
        <v>174</v>
      </c>
      <c r="I11" s="5">
        <v>798</v>
      </c>
      <c r="J11" s="5">
        <v>4046</v>
      </c>
      <c r="K11" s="5">
        <v>3284</v>
      </c>
      <c r="L11" s="5">
        <v>590</v>
      </c>
      <c r="M11" s="5">
        <v>25369</v>
      </c>
      <c r="N11" s="11">
        <f t="shared" si="1"/>
        <v>35481</v>
      </c>
      <c r="O11" s="5">
        <v>30297514</v>
      </c>
      <c r="P11" s="5">
        <v>287978</v>
      </c>
      <c r="Q11" s="11">
        <f t="shared" si="2"/>
        <v>10112</v>
      </c>
      <c r="R11" s="6">
        <f t="shared" si="0"/>
        <v>28.478837025316455</v>
      </c>
      <c r="S11" s="13" t="s">
        <v>71</v>
      </c>
    </row>
    <row r="12" spans="1:19" x14ac:dyDescent="0.25">
      <c r="A12" s="16"/>
      <c r="B12" s="19"/>
      <c r="C12" s="7" t="s">
        <v>11</v>
      </c>
      <c r="D12" s="5">
        <v>613</v>
      </c>
      <c r="E12" s="5">
        <v>334</v>
      </c>
      <c r="F12" s="5">
        <v>105</v>
      </c>
      <c r="G12" s="5">
        <v>42</v>
      </c>
      <c r="H12" s="5">
        <v>78</v>
      </c>
      <c r="I12" s="5">
        <v>376</v>
      </c>
      <c r="J12" s="5">
        <v>2844</v>
      </c>
      <c r="K12" s="5">
        <v>2436</v>
      </c>
      <c r="L12" s="5">
        <v>391</v>
      </c>
      <c r="M12" s="5">
        <v>11378</v>
      </c>
      <c r="N12" s="11">
        <f t="shared" si="1"/>
        <v>18597</v>
      </c>
      <c r="O12" s="5">
        <v>10170692</v>
      </c>
      <c r="P12" s="5">
        <v>198795</v>
      </c>
      <c r="Q12" s="11">
        <f t="shared" si="2"/>
        <v>7219</v>
      </c>
      <c r="R12" s="6">
        <f t="shared" si="0"/>
        <v>27.537747610472366</v>
      </c>
      <c r="S12" s="13" t="s">
        <v>71</v>
      </c>
    </row>
    <row r="13" spans="1:19" x14ac:dyDescent="0.25">
      <c r="A13" s="16"/>
      <c r="B13" s="19"/>
      <c r="C13" s="7" t="s">
        <v>12</v>
      </c>
      <c r="D13" s="5">
        <v>1</v>
      </c>
      <c r="E13" s="5">
        <v>11</v>
      </c>
      <c r="F13" s="5">
        <v>0</v>
      </c>
      <c r="G13" s="5">
        <v>0</v>
      </c>
      <c r="H13" s="5">
        <v>1</v>
      </c>
      <c r="I13" s="5">
        <v>2</v>
      </c>
      <c r="J13" s="5">
        <v>42</v>
      </c>
      <c r="K13" s="5">
        <v>137</v>
      </c>
      <c r="L13" s="5">
        <v>182</v>
      </c>
      <c r="M13" s="5">
        <v>7425</v>
      </c>
      <c r="N13" s="11">
        <f t="shared" si="1"/>
        <v>7801</v>
      </c>
      <c r="O13" s="5">
        <v>5941109</v>
      </c>
      <c r="P13" s="5">
        <v>22185</v>
      </c>
      <c r="Q13" s="11">
        <f t="shared" si="2"/>
        <v>376</v>
      </c>
      <c r="R13" s="6">
        <f t="shared" si="0"/>
        <v>59.002659574468083</v>
      </c>
      <c r="S13" s="13" t="s">
        <v>71</v>
      </c>
    </row>
    <row r="14" spans="1:19" x14ac:dyDescent="0.25">
      <c r="A14" s="16"/>
      <c r="B14" s="19"/>
      <c r="C14" s="7" t="s">
        <v>13</v>
      </c>
      <c r="D14" s="5">
        <v>6</v>
      </c>
      <c r="E14" s="5">
        <v>24</v>
      </c>
      <c r="F14" s="5">
        <v>6</v>
      </c>
      <c r="G14" s="5">
        <v>13</v>
      </c>
      <c r="H14" s="5">
        <v>0</v>
      </c>
      <c r="I14" s="5">
        <v>2</v>
      </c>
      <c r="J14" s="5">
        <v>74</v>
      </c>
      <c r="K14" s="5">
        <v>235</v>
      </c>
      <c r="L14" s="5">
        <v>92</v>
      </c>
      <c r="M14" s="5">
        <v>23272</v>
      </c>
      <c r="N14" s="11">
        <f t="shared" si="1"/>
        <v>23724</v>
      </c>
      <c r="O14" s="5">
        <v>21720575</v>
      </c>
      <c r="P14" s="5">
        <v>19451</v>
      </c>
      <c r="Q14" s="11">
        <f t="shared" si="2"/>
        <v>452</v>
      </c>
      <c r="R14" s="6">
        <f t="shared" si="0"/>
        <v>43.033185840707965</v>
      </c>
      <c r="S14" s="13" t="s">
        <v>71</v>
      </c>
    </row>
    <row r="15" spans="1:19" x14ac:dyDescent="0.25">
      <c r="A15" s="16"/>
      <c r="B15" s="19"/>
      <c r="C15" s="7" t="s">
        <v>14</v>
      </c>
      <c r="D15" s="5">
        <f>D16-D9-D10-D11-D12-D13-D14</f>
        <v>45</v>
      </c>
      <c r="E15" s="5">
        <f t="shared" ref="E15:M15" si="3">E16-E9-E10-E11-E12-E13-E14</f>
        <v>38</v>
      </c>
      <c r="F15" s="5">
        <f t="shared" si="3"/>
        <v>37</v>
      </c>
      <c r="G15" s="5">
        <f t="shared" si="3"/>
        <v>0</v>
      </c>
      <c r="H15" s="5">
        <f t="shared" si="3"/>
        <v>19</v>
      </c>
      <c r="I15" s="5">
        <f t="shared" si="3"/>
        <v>55</v>
      </c>
      <c r="J15" s="5">
        <f t="shared" si="3"/>
        <v>231</v>
      </c>
      <c r="K15" s="5">
        <f t="shared" si="3"/>
        <v>245</v>
      </c>
      <c r="L15" s="5">
        <f t="shared" si="3"/>
        <v>49</v>
      </c>
      <c r="M15" s="5">
        <f t="shared" si="3"/>
        <v>281</v>
      </c>
      <c r="N15" s="5">
        <f t="shared" ref="N15" si="4">N16-N9-N10-N11-N12-N13-N14</f>
        <v>1000</v>
      </c>
      <c r="O15" s="5">
        <f>O16-O9-O10-O11-O12-O13-O14</f>
        <v>156336</v>
      </c>
      <c r="P15" s="5">
        <f>P16-P9-P10-P11-P12-P13-P14</f>
        <v>19919</v>
      </c>
      <c r="Q15" s="11">
        <f t="shared" si="2"/>
        <v>719</v>
      </c>
      <c r="R15" s="6">
        <f t="shared" si="0"/>
        <v>27.703755215577189</v>
      </c>
      <c r="S15" s="13" t="s">
        <v>71</v>
      </c>
    </row>
    <row r="16" spans="1:19" x14ac:dyDescent="0.25">
      <c r="A16" s="16"/>
      <c r="B16" s="19"/>
      <c r="C16" s="7" t="s">
        <v>15</v>
      </c>
      <c r="D16" s="5">
        <v>1286</v>
      </c>
      <c r="E16" s="5">
        <v>1344</v>
      </c>
      <c r="F16" s="5">
        <v>677</v>
      </c>
      <c r="G16" s="5">
        <v>144</v>
      </c>
      <c r="H16" s="5">
        <v>310</v>
      </c>
      <c r="I16" s="5">
        <v>1462</v>
      </c>
      <c r="J16" s="5">
        <v>8125</v>
      </c>
      <c r="K16" s="5">
        <v>7231</v>
      </c>
      <c r="L16" s="5">
        <v>1701</v>
      </c>
      <c r="M16" s="5">
        <v>71687</v>
      </c>
      <c r="N16" s="11">
        <f t="shared" ref="N16:N48" si="5">SUM(D16:M16)</f>
        <v>93967</v>
      </c>
      <c r="O16" s="5">
        <v>69963914</v>
      </c>
      <c r="P16" s="5">
        <v>642737</v>
      </c>
      <c r="Q16" s="11">
        <f t="shared" si="2"/>
        <v>22280</v>
      </c>
      <c r="R16" s="6">
        <f t="shared" si="0"/>
        <v>28.848159784560142</v>
      </c>
      <c r="S16" s="13" t="s">
        <v>71</v>
      </c>
    </row>
    <row r="17" spans="1:19" x14ac:dyDescent="0.25">
      <c r="A17" s="16"/>
      <c r="B17" s="18" t="s">
        <v>16</v>
      </c>
      <c r="C17" s="18"/>
      <c r="D17" s="5">
        <f>D18-D16-D3-D4-D5-D6-D7-D8</f>
        <v>13</v>
      </c>
      <c r="E17" s="5">
        <f t="shared" ref="E17:M17" si="6">E18-E16-E3-E4-E5-E6-E7-E8</f>
        <v>44</v>
      </c>
      <c r="F17" s="5">
        <f t="shared" si="6"/>
        <v>64</v>
      </c>
      <c r="G17" s="5">
        <f t="shared" si="6"/>
        <v>0</v>
      </c>
      <c r="H17" s="5">
        <f t="shared" si="6"/>
        <v>0</v>
      </c>
      <c r="I17" s="5">
        <f t="shared" si="6"/>
        <v>1</v>
      </c>
      <c r="J17" s="5">
        <f t="shared" si="6"/>
        <v>24</v>
      </c>
      <c r="K17" s="5">
        <f t="shared" si="6"/>
        <v>35</v>
      </c>
      <c r="L17" s="5">
        <f t="shared" si="6"/>
        <v>20</v>
      </c>
      <c r="M17" s="5">
        <f t="shared" si="6"/>
        <v>623</v>
      </c>
      <c r="N17" s="11">
        <f t="shared" si="5"/>
        <v>824</v>
      </c>
      <c r="O17" s="5">
        <f>O18-O16-O3-O4-O5-O6-O7-O8</f>
        <v>408814</v>
      </c>
      <c r="P17" s="5">
        <f>P18-P16-P3-P4-P5-P6-P7-P8</f>
        <v>4019</v>
      </c>
      <c r="Q17" s="11">
        <f t="shared" si="2"/>
        <v>201</v>
      </c>
      <c r="R17" s="6">
        <f t="shared" si="0"/>
        <v>19.99502487562189</v>
      </c>
      <c r="S17" s="13" t="s">
        <v>71</v>
      </c>
    </row>
    <row r="18" spans="1:19" x14ac:dyDescent="0.25">
      <c r="A18" s="16"/>
      <c r="B18" s="18" t="s">
        <v>17</v>
      </c>
      <c r="C18" s="18"/>
      <c r="D18" s="5">
        <v>1582</v>
      </c>
      <c r="E18" s="5">
        <v>1607</v>
      </c>
      <c r="F18" s="5">
        <v>827</v>
      </c>
      <c r="G18" s="5">
        <v>184</v>
      </c>
      <c r="H18" s="5">
        <v>336</v>
      </c>
      <c r="I18" s="5">
        <v>1541</v>
      </c>
      <c r="J18" s="5">
        <v>9519</v>
      </c>
      <c r="K18" s="5">
        <v>10028</v>
      </c>
      <c r="L18" s="5">
        <v>3747</v>
      </c>
      <c r="M18" s="5">
        <v>104585</v>
      </c>
      <c r="N18" s="11">
        <f t="shared" si="5"/>
        <v>133956</v>
      </c>
      <c r="O18" s="5">
        <v>77913005</v>
      </c>
      <c r="P18" s="5">
        <v>962079</v>
      </c>
      <c r="Q18" s="11">
        <f t="shared" si="2"/>
        <v>29371</v>
      </c>
      <c r="R18" s="6">
        <f t="shared" si="0"/>
        <v>32.756085935106057</v>
      </c>
      <c r="S18" s="13" t="s">
        <v>71</v>
      </c>
    </row>
    <row r="19" spans="1:19" x14ac:dyDescent="0.25">
      <c r="A19" s="19" t="s">
        <v>18</v>
      </c>
      <c r="B19" s="18" t="s">
        <v>19</v>
      </c>
      <c r="C19" s="18"/>
      <c r="D19" s="5">
        <v>3</v>
      </c>
      <c r="E19" s="5">
        <v>1</v>
      </c>
      <c r="F19" s="5">
        <v>2</v>
      </c>
      <c r="G19" s="5">
        <v>0</v>
      </c>
      <c r="H19" s="5">
        <v>3</v>
      </c>
      <c r="I19" s="5">
        <v>2</v>
      </c>
      <c r="J19" s="5">
        <v>81</v>
      </c>
      <c r="K19" s="5">
        <v>164</v>
      </c>
      <c r="L19" s="5">
        <v>128</v>
      </c>
      <c r="M19" s="5">
        <v>876</v>
      </c>
      <c r="N19" s="11">
        <f t="shared" si="5"/>
        <v>1260</v>
      </c>
      <c r="O19" s="5">
        <v>374054</v>
      </c>
      <c r="P19" s="5">
        <v>18899</v>
      </c>
      <c r="Q19" s="11">
        <f t="shared" si="2"/>
        <v>384</v>
      </c>
      <c r="R19" s="6">
        <f t="shared" si="0"/>
        <v>49.216145833333336</v>
      </c>
      <c r="S19" s="13" t="s">
        <v>71</v>
      </c>
    </row>
    <row r="20" spans="1:19" x14ac:dyDescent="0.25">
      <c r="A20" s="19"/>
      <c r="B20" s="18" t="s">
        <v>20</v>
      </c>
      <c r="C20" s="18"/>
      <c r="D20" s="5">
        <v>36</v>
      </c>
      <c r="E20" s="5">
        <v>45</v>
      </c>
      <c r="F20" s="5">
        <v>9</v>
      </c>
      <c r="G20" s="5">
        <v>8</v>
      </c>
      <c r="H20" s="5">
        <v>8</v>
      </c>
      <c r="I20" s="5">
        <v>27</v>
      </c>
      <c r="J20" s="5">
        <v>834</v>
      </c>
      <c r="K20" s="5">
        <v>2118</v>
      </c>
      <c r="L20" s="5">
        <v>1293</v>
      </c>
      <c r="M20" s="5">
        <v>7931</v>
      </c>
      <c r="N20" s="11">
        <f t="shared" si="5"/>
        <v>12309</v>
      </c>
      <c r="O20" s="5">
        <v>3262079</v>
      </c>
      <c r="P20" s="5">
        <v>213074</v>
      </c>
      <c r="Q20" s="11">
        <f t="shared" si="2"/>
        <v>4378</v>
      </c>
      <c r="R20" s="6">
        <f t="shared" si="0"/>
        <v>48.66925536774783</v>
      </c>
      <c r="S20" s="13" t="s">
        <v>71</v>
      </c>
    </row>
    <row r="21" spans="1:19" x14ac:dyDescent="0.25">
      <c r="A21" s="19"/>
      <c r="B21" s="18" t="s">
        <v>21</v>
      </c>
      <c r="C21" s="18"/>
      <c r="D21" s="5">
        <v>3</v>
      </c>
      <c r="E21" s="5">
        <v>9</v>
      </c>
      <c r="F21" s="5">
        <v>2</v>
      </c>
      <c r="G21" s="5">
        <v>0</v>
      </c>
      <c r="H21" s="5">
        <v>0</v>
      </c>
      <c r="I21" s="5">
        <v>7</v>
      </c>
      <c r="J21" s="5">
        <v>22</v>
      </c>
      <c r="K21" s="5">
        <v>18</v>
      </c>
      <c r="L21" s="5">
        <v>11</v>
      </c>
      <c r="M21" s="5">
        <v>109</v>
      </c>
      <c r="N21" s="11">
        <f t="shared" si="5"/>
        <v>181</v>
      </c>
      <c r="O21" s="5">
        <v>46087</v>
      </c>
      <c r="P21" s="5">
        <v>2350</v>
      </c>
      <c r="Q21" s="11">
        <f t="shared" si="2"/>
        <v>72</v>
      </c>
      <c r="R21" s="6">
        <f t="shared" si="0"/>
        <v>32.638888888888886</v>
      </c>
      <c r="S21" s="13" t="s">
        <v>71</v>
      </c>
    </row>
    <row r="22" spans="1:19" x14ac:dyDescent="0.25">
      <c r="A22" s="19"/>
      <c r="B22" s="18" t="s">
        <v>22</v>
      </c>
      <c r="C22" s="18"/>
      <c r="D22" s="5">
        <v>4</v>
      </c>
      <c r="E22" s="5">
        <v>0</v>
      </c>
      <c r="F22" s="5">
        <v>0</v>
      </c>
      <c r="G22" s="5">
        <v>0</v>
      </c>
      <c r="H22" s="5">
        <v>0</v>
      </c>
      <c r="I22" s="5">
        <v>2</v>
      </c>
      <c r="J22" s="5">
        <v>11</v>
      </c>
      <c r="K22" s="5">
        <v>19</v>
      </c>
      <c r="L22" s="5">
        <v>18</v>
      </c>
      <c r="M22" s="5">
        <v>146</v>
      </c>
      <c r="N22" s="11">
        <f t="shared" si="5"/>
        <v>200</v>
      </c>
      <c r="O22" s="5">
        <v>48303</v>
      </c>
      <c r="P22" s="5">
        <v>2444</v>
      </c>
      <c r="Q22" s="11">
        <f t="shared" si="2"/>
        <v>54</v>
      </c>
      <c r="R22" s="6">
        <f t="shared" si="0"/>
        <v>45.25925925925926</v>
      </c>
      <c r="S22" s="13" t="s">
        <v>71</v>
      </c>
    </row>
    <row r="23" spans="1:19" x14ac:dyDescent="0.25">
      <c r="A23" s="19"/>
      <c r="B23" s="18" t="s">
        <v>23</v>
      </c>
      <c r="C23" s="18"/>
      <c r="D23" s="5">
        <v>1</v>
      </c>
      <c r="E23" s="5">
        <v>0</v>
      </c>
      <c r="F23" s="5">
        <v>0</v>
      </c>
      <c r="G23" s="5">
        <v>0</v>
      </c>
      <c r="H23" s="5">
        <v>1</v>
      </c>
      <c r="I23" s="5">
        <v>1</v>
      </c>
      <c r="J23" s="5">
        <v>3</v>
      </c>
      <c r="K23" s="5">
        <v>5</v>
      </c>
      <c r="L23" s="5">
        <v>2</v>
      </c>
      <c r="M23" s="5">
        <v>22</v>
      </c>
      <c r="N23" s="11">
        <f t="shared" si="5"/>
        <v>35</v>
      </c>
      <c r="O23" s="5">
        <v>9705</v>
      </c>
      <c r="P23" s="5">
        <v>494</v>
      </c>
      <c r="Q23" s="11">
        <f t="shared" si="2"/>
        <v>13</v>
      </c>
      <c r="R23" s="6">
        <f t="shared" si="0"/>
        <v>38</v>
      </c>
      <c r="S23" s="13" t="s">
        <v>71</v>
      </c>
    </row>
    <row r="24" spans="1:19" x14ac:dyDescent="0.25">
      <c r="A24" s="19"/>
      <c r="B24" s="18" t="s">
        <v>24</v>
      </c>
      <c r="C24" s="18"/>
      <c r="D24" s="5">
        <f>D25-D19-D20-D21-D22-D23</f>
        <v>3</v>
      </c>
      <c r="E24" s="5">
        <f t="shared" ref="E24:M24" si="7">E25-E19-E20-E21-E22-E23</f>
        <v>15</v>
      </c>
      <c r="F24" s="5">
        <f t="shared" si="7"/>
        <v>2</v>
      </c>
      <c r="G24" s="5">
        <f t="shared" si="7"/>
        <v>1</v>
      </c>
      <c r="H24" s="5">
        <f t="shared" si="7"/>
        <v>0</v>
      </c>
      <c r="I24" s="5">
        <f t="shared" si="7"/>
        <v>6</v>
      </c>
      <c r="J24" s="5">
        <f t="shared" si="7"/>
        <v>34</v>
      </c>
      <c r="K24" s="5">
        <f t="shared" si="7"/>
        <v>39</v>
      </c>
      <c r="L24" s="5">
        <f t="shared" si="7"/>
        <v>34</v>
      </c>
      <c r="M24" s="5">
        <f t="shared" si="7"/>
        <v>737</v>
      </c>
      <c r="N24" s="11">
        <f t="shared" si="5"/>
        <v>871</v>
      </c>
      <c r="O24" s="5">
        <f>O25-O19-O20-O21-O22-O23</f>
        <v>391773</v>
      </c>
      <c r="P24" s="5">
        <f>P25-P19-P20-P21-P22-P23</f>
        <v>5320</v>
      </c>
      <c r="Q24" s="11">
        <f t="shared" si="2"/>
        <v>134</v>
      </c>
      <c r="R24" s="6">
        <f t="shared" si="0"/>
        <v>39.701492537313435</v>
      </c>
      <c r="S24" s="13" t="s">
        <v>71</v>
      </c>
    </row>
    <row r="25" spans="1:19" x14ac:dyDescent="0.25">
      <c r="A25" s="19"/>
      <c r="B25" s="18" t="s">
        <v>25</v>
      </c>
      <c r="C25" s="18"/>
      <c r="D25" s="5">
        <v>50</v>
      </c>
      <c r="E25" s="5">
        <v>70</v>
      </c>
      <c r="F25" s="5">
        <v>15</v>
      </c>
      <c r="G25" s="5">
        <v>9</v>
      </c>
      <c r="H25" s="5">
        <v>12</v>
      </c>
      <c r="I25" s="5">
        <v>45</v>
      </c>
      <c r="J25" s="5">
        <v>985</v>
      </c>
      <c r="K25" s="5">
        <v>2363</v>
      </c>
      <c r="L25" s="5">
        <v>1486</v>
      </c>
      <c r="M25" s="5">
        <v>9821</v>
      </c>
      <c r="N25" s="11">
        <f t="shared" si="5"/>
        <v>14856</v>
      </c>
      <c r="O25" s="5">
        <v>4132001</v>
      </c>
      <c r="P25" s="5">
        <v>242581</v>
      </c>
      <c r="Q25" s="11">
        <f t="shared" si="2"/>
        <v>5035</v>
      </c>
      <c r="R25" s="6">
        <f t="shared" si="0"/>
        <v>48.178947368421049</v>
      </c>
      <c r="S25" s="13" t="s">
        <v>71</v>
      </c>
    </row>
    <row r="26" spans="1:19" x14ac:dyDescent="0.25">
      <c r="A26" s="19" t="s">
        <v>26</v>
      </c>
      <c r="B26" s="18" t="s">
        <v>27</v>
      </c>
      <c r="C26" s="18"/>
      <c r="D26" s="5">
        <v>50</v>
      </c>
      <c r="E26" s="5">
        <v>30</v>
      </c>
      <c r="F26" s="5">
        <v>0</v>
      </c>
      <c r="G26" s="5">
        <v>1</v>
      </c>
      <c r="H26" s="5">
        <v>1</v>
      </c>
      <c r="I26" s="5">
        <v>40</v>
      </c>
      <c r="J26" s="5">
        <v>87</v>
      </c>
      <c r="K26" s="5">
        <v>113</v>
      </c>
      <c r="L26" s="5">
        <v>104</v>
      </c>
      <c r="M26" s="5">
        <v>280</v>
      </c>
      <c r="N26" s="11">
        <f t="shared" si="5"/>
        <v>706</v>
      </c>
      <c r="O26" s="5">
        <v>91030</v>
      </c>
      <c r="P26" s="5">
        <v>15188</v>
      </c>
      <c r="Q26" s="11">
        <f t="shared" si="2"/>
        <v>426</v>
      </c>
      <c r="R26" s="6">
        <f t="shared" si="0"/>
        <v>35.652582159624416</v>
      </c>
      <c r="S26" s="13" t="s">
        <v>71</v>
      </c>
    </row>
    <row r="27" spans="1:19" x14ac:dyDescent="0.25">
      <c r="A27" s="19"/>
      <c r="B27" s="18" t="s">
        <v>28</v>
      </c>
      <c r="C27" s="18"/>
      <c r="D27" s="5">
        <v>18</v>
      </c>
      <c r="E27" s="5">
        <v>8</v>
      </c>
      <c r="F27" s="5">
        <v>0</v>
      </c>
      <c r="G27" s="5">
        <v>7</v>
      </c>
      <c r="H27" s="5">
        <v>0</v>
      </c>
      <c r="I27" s="5">
        <v>8</v>
      </c>
      <c r="J27" s="5">
        <v>106</v>
      </c>
      <c r="K27" s="5">
        <v>186</v>
      </c>
      <c r="L27" s="5">
        <v>133</v>
      </c>
      <c r="M27" s="5">
        <v>1010</v>
      </c>
      <c r="N27" s="11">
        <f t="shared" si="5"/>
        <v>1476</v>
      </c>
      <c r="O27" s="5">
        <v>387616</v>
      </c>
      <c r="P27" s="5">
        <v>20953</v>
      </c>
      <c r="Q27" s="11">
        <f t="shared" si="2"/>
        <v>466</v>
      </c>
      <c r="R27" s="6">
        <f t="shared" si="0"/>
        <v>44.963519313304722</v>
      </c>
      <c r="S27" s="13" t="s">
        <v>71</v>
      </c>
    </row>
    <row r="28" spans="1:19" x14ac:dyDescent="0.25">
      <c r="A28" s="19"/>
      <c r="B28" s="18" t="s">
        <v>29</v>
      </c>
      <c r="C28" s="18"/>
      <c r="D28" s="5">
        <v>25</v>
      </c>
      <c r="E28" s="5">
        <v>12</v>
      </c>
      <c r="F28" s="5">
        <v>0</v>
      </c>
      <c r="G28" s="5">
        <v>0</v>
      </c>
      <c r="H28" s="5">
        <v>1</v>
      </c>
      <c r="I28" s="5">
        <v>20</v>
      </c>
      <c r="J28" s="5">
        <v>153</v>
      </c>
      <c r="K28" s="5">
        <v>488</v>
      </c>
      <c r="L28" s="5">
        <v>196</v>
      </c>
      <c r="M28" s="5">
        <v>892</v>
      </c>
      <c r="N28" s="11">
        <f t="shared" si="5"/>
        <v>1787</v>
      </c>
      <c r="O28" s="5">
        <v>327603</v>
      </c>
      <c r="P28" s="5">
        <v>40503</v>
      </c>
      <c r="Q28" s="11">
        <f t="shared" si="2"/>
        <v>895</v>
      </c>
      <c r="R28" s="6">
        <f t="shared" si="0"/>
        <v>45.254748603351956</v>
      </c>
      <c r="S28" s="13" t="s">
        <v>71</v>
      </c>
    </row>
    <row r="29" spans="1:19" x14ac:dyDescent="0.25">
      <c r="A29" s="19"/>
      <c r="B29" s="18" t="s">
        <v>30</v>
      </c>
      <c r="C29" s="18"/>
      <c r="D29" s="5">
        <v>7</v>
      </c>
      <c r="E29" s="5">
        <v>5</v>
      </c>
      <c r="F29" s="5">
        <v>0</v>
      </c>
      <c r="G29" s="5">
        <v>0</v>
      </c>
      <c r="H29" s="5">
        <v>8</v>
      </c>
      <c r="I29" s="5">
        <v>8</v>
      </c>
      <c r="J29" s="5">
        <v>38</v>
      </c>
      <c r="K29" s="5">
        <v>100</v>
      </c>
      <c r="L29" s="5">
        <v>46</v>
      </c>
      <c r="M29" s="5">
        <v>292</v>
      </c>
      <c r="N29" s="11">
        <f t="shared" si="5"/>
        <v>504</v>
      </c>
      <c r="O29" s="5">
        <v>110558</v>
      </c>
      <c r="P29" s="5">
        <v>9078</v>
      </c>
      <c r="Q29" s="11">
        <f t="shared" si="2"/>
        <v>212</v>
      </c>
      <c r="R29" s="6">
        <f t="shared" si="0"/>
        <v>42.820754716981135</v>
      </c>
      <c r="S29" s="13" t="s">
        <v>71</v>
      </c>
    </row>
    <row r="30" spans="1:19" x14ac:dyDescent="0.25">
      <c r="A30" s="19"/>
      <c r="B30" s="18" t="s">
        <v>31</v>
      </c>
      <c r="C30" s="18"/>
      <c r="D30" s="5">
        <v>185</v>
      </c>
      <c r="E30" s="5">
        <v>68</v>
      </c>
      <c r="F30" s="5">
        <v>5</v>
      </c>
      <c r="G30" s="5">
        <v>6</v>
      </c>
      <c r="H30" s="5">
        <v>5</v>
      </c>
      <c r="I30" s="5">
        <v>144</v>
      </c>
      <c r="J30" s="5">
        <v>351</v>
      </c>
      <c r="K30" s="5">
        <v>366</v>
      </c>
      <c r="L30" s="5">
        <v>149</v>
      </c>
      <c r="M30" s="5">
        <v>559</v>
      </c>
      <c r="N30" s="11">
        <f t="shared" si="5"/>
        <v>1838</v>
      </c>
      <c r="O30" s="5">
        <v>151491</v>
      </c>
      <c r="P30" s="5">
        <v>37425</v>
      </c>
      <c r="Q30" s="11">
        <f t="shared" si="2"/>
        <v>1279</v>
      </c>
      <c r="R30" s="6">
        <f t="shared" si="0"/>
        <v>29.261141516810007</v>
      </c>
      <c r="S30" s="13" t="s">
        <v>71</v>
      </c>
    </row>
    <row r="31" spans="1:19" x14ac:dyDescent="0.25">
      <c r="A31" s="19"/>
      <c r="B31" s="18" t="s">
        <v>32</v>
      </c>
      <c r="C31" s="18"/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16</v>
      </c>
      <c r="K31" s="5">
        <v>52</v>
      </c>
      <c r="L31" s="5">
        <v>20</v>
      </c>
      <c r="M31" s="5">
        <v>119</v>
      </c>
      <c r="N31" s="11">
        <f t="shared" si="5"/>
        <v>207</v>
      </c>
      <c r="O31" s="5">
        <v>51314</v>
      </c>
      <c r="P31" s="5">
        <v>4176</v>
      </c>
      <c r="Q31" s="11">
        <f t="shared" si="2"/>
        <v>88</v>
      </c>
      <c r="R31" s="6">
        <f t="shared" si="0"/>
        <v>47.454545454545453</v>
      </c>
      <c r="S31" s="13" t="s">
        <v>71</v>
      </c>
    </row>
    <row r="32" spans="1:19" x14ac:dyDescent="0.25">
      <c r="A32" s="19"/>
      <c r="B32" s="18" t="s">
        <v>33</v>
      </c>
      <c r="C32" s="18"/>
      <c r="D32" s="5">
        <v>6</v>
      </c>
      <c r="E32" s="5">
        <v>1</v>
      </c>
      <c r="F32" s="5">
        <v>0</v>
      </c>
      <c r="G32" s="5">
        <v>0</v>
      </c>
      <c r="H32" s="5">
        <v>0</v>
      </c>
      <c r="I32" s="5">
        <v>8</v>
      </c>
      <c r="J32" s="5">
        <v>20</v>
      </c>
      <c r="K32" s="5">
        <v>59</v>
      </c>
      <c r="L32" s="5">
        <v>44</v>
      </c>
      <c r="M32" s="5">
        <v>274</v>
      </c>
      <c r="N32" s="11">
        <f t="shared" si="5"/>
        <v>412</v>
      </c>
      <c r="O32" s="5">
        <v>107155</v>
      </c>
      <c r="P32" s="5">
        <v>6514</v>
      </c>
      <c r="Q32" s="11">
        <f t="shared" si="2"/>
        <v>138</v>
      </c>
      <c r="R32" s="6">
        <f t="shared" si="0"/>
        <v>47.20289855072464</v>
      </c>
      <c r="S32" s="13" t="s">
        <v>71</v>
      </c>
    </row>
    <row r="33" spans="1:19" x14ac:dyDescent="0.25">
      <c r="A33" s="19"/>
      <c r="B33" s="18" t="s">
        <v>34</v>
      </c>
      <c r="C33" s="18"/>
      <c r="D33" s="5">
        <v>163</v>
      </c>
      <c r="E33" s="5">
        <v>82</v>
      </c>
      <c r="F33" s="5">
        <v>9</v>
      </c>
      <c r="G33" s="5">
        <v>2</v>
      </c>
      <c r="H33" s="5">
        <v>5</v>
      </c>
      <c r="I33" s="5">
        <v>175</v>
      </c>
      <c r="J33" s="5">
        <v>302</v>
      </c>
      <c r="K33" s="5">
        <v>475</v>
      </c>
      <c r="L33" s="5">
        <v>260</v>
      </c>
      <c r="M33" s="5">
        <v>1192</v>
      </c>
      <c r="N33" s="11">
        <f t="shared" si="5"/>
        <v>2665</v>
      </c>
      <c r="O33" s="5">
        <v>417467</v>
      </c>
      <c r="P33" s="5">
        <v>50811</v>
      </c>
      <c r="Q33" s="11">
        <f t="shared" si="2"/>
        <v>1473</v>
      </c>
      <c r="R33" s="6">
        <f t="shared" si="0"/>
        <v>34.494908350305501</v>
      </c>
      <c r="S33" s="13" t="s">
        <v>71</v>
      </c>
    </row>
    <row r="34" spans="1:19" x14ac:dyDescent="0.25">
      <c r="A34" s="19"/>
      <c r="B34" s="18" t="s">
        <v>35</v>
      </c>
      <c r="C34" s="18"/>
      <c r="D34" s="5">
        <v>1</v>
      </c>
      <c r="E34" s="5">
        <v>1</v>
      </c>
      <c r="F34" s="5">
        <v>1</v>
      </c>
      <c r="G34" s="5">
        <v>0</v>
      </c>
      <c r="H34" s="5">
        <v>0</v>
      </c>
      <c r="I34" s="5">
        <v>0</v>
      </c>
      <c r="J34" s="5">
        <v>21</v>
      </c>
      <c r="K34" s="5">
        <v>68</v>
      </c>
      <c r="L34" s="5">
        <v>26</v>
      </c>
      <c r="M34" s="5">
        <v>117</v>
      </c>
      <c r="N34" s="11">
        <f t="shared" si="5"/>
        <v>235</v>
      </c>
      <c r="O34" s="5">
        <v>43299</v>
      </c>
      <c r="P34" s="5">
        <v>5555</v>
      </c>
      <c r="Q34" s="11">
        <f t="shared" si="2"/>
        <v>118</v>
      </c>
      <c r="R34" s="6">
        <f t="shared" si="0"/>
        <v>47.076271186440678</v>
      </c>
      <c r="S34" s="13" t="s">
        <v>71</v>
      </c>
    </row>
    <row r="35" spans="1:19" x14ac:dyDescent="0.25">
      <c r="A35" s="19"/>
      <c r="B35" s="18" t="s">
        <v>36</v>
      </c>
      <c r="C35" s="18"/>
      <c r="D35" s="5">
        <v>1</v>
      </c>
      <c r="E35" s="5">
        <v>1</v>
      </c>
      <c r="F35" s="5">
        <v>0</v>
      </c>
      <c r="G35" s="5">
        <v>0</v>
      </c>
      <c r="H35" s="5">
        <v>0</v>
      </c>
      <c r="I35" s="5">
        <v>1</v>
      </c>
      <c r="J35" s="5">
        <v>8</v>
      </c>
      <c r="K35" s="5">
        <v>25</v>
      </c>
      <c r="L35" s="5">
        <v>6</v>
      </c>
      <c r="M35" s="5">
        <v>33</v>
      </c>
      <c r="N35" s="11">
        <f t="shared" si="5"/>
        <v>75</v>
      </c>
      <c r="O35" s="5">
        <v>10370</v>
      </c>
      <c r="P35" s="5">
        <v>1765</v>
      </c>
      <c r="Q35" s="11">
        <f t="shared" si="2"/>
        <v>42</v>
      </c>
      <c r="R35" s="6">
        <f t="shared" si="0"/>
        <v>42.023809523809526</v>
      </c>
      <c r="S35" s="13" t="s">
        <v>71</v>
      </c>
    </row>
    <row r="36" spans="1:19" x14ac:dyDescent="0.25">
      <c r="A36" s="19"/>
      <c r="B36" s="18" t="s">
        <v>37</v>
      </c>
      <c r="C36" s="18"/>
      <c r="D36" s="5">
        <v>8</v>
      </c>
      <c r="E36" s="5">
        <v>17</v>
      </c>
      <c r="F36" s="5">
        <v>2</v>
      </c>
      <c r="G36" s="5">
        <v>0</v>
      </c>
      <c r="H36" s="5">
        <v>0</v>
      </c>
      <c r="I36" s="5">
        <v>1</v>
      </c>
      <c r="J36" s="5">
        <v>49</v>
      </c>
      <c r="K36" s="5">
        <v>27</v>
      </c>
      <c r="L36" s="5">
        <v>10</v>
      </c>
      <c r="M36" s="5">
        <v>119</v>
      </c>
      <c r="N36" s="11">
        <f t="shared" si="5"/>
        <v>233</v>
      </c>
      <c r="O36" s="5">
        <v>50181</v>
      </c>
      <c r="P36" s="5">
        <v>3187</v>
      </c>
      <c r="Q36" s="11">
        <f t="shared" si="2"/>
        <v>114</v>
      </c>
      <c r="R36" s="6">
        <f t="shared" si="0"/>
        <v>27.956140350877192</v>
      </c>
      <c r="S36" s="13" t="s">
        <v>71</v>
      </c>
    </row>
    <row r="37" spans="1:19" x14ac:dyDescent="0.25">
      <c r="A37" s="19"/>
      <c r="B37" s="18" t="s">
        <v>38</v>
      </c>
      <c r="C37" s="18"/>
      <c r="D37" s="5">
        <v>80</v>
      </c>
      <c r="E37" s="5">
        <v>30</v>
      </c>
      <c r="F37" s="5">
        <v>1</v>
      </c>
      <c r="G37" s="5">
        <v>1</v>
      </c>
      <c r="H37" s="5">
        <v>3</v>
      </c>
      <c r="I37" s="5">
        <v>51</v>
      </c>
      <c r="J37" s="5">
        <v>73</v>
      </c>
      <c r="K37" s="5">
        <v>74</v>
      </c>
      <c r="L37" s="5">
        <v>95</v>
      </c>
      <c r="M37" s="5">
        <v>342</v>
      </c>
      <c r="N37" s="11">
        <f t="shared" si="5"/>
        <v>750</v>
      </c>
      <c r="O37" s="5">
        <v>132975</v>
      </c>
      <c r="P37" s="5">
        <v>13313</v>
      </c>
      <c r="Q37" s="11">
        <f t="shared" si="2"/>
        <v>408</v>
      </c>
      <c r="R37" s="6">
        <f t="shared" si="0"/>
        <v>32.629901960784316</v>
      </c>
      <c r="S37" s="13" t="s">
        <v>71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280</v>
      </c>
      <c r="E38" s="5">
        <f t="shared" ref="E38:M38" si="8">E39-E26-E27-E28-E29-E30-E31-E32-E33-E34-E35-E36-E37</f>
        <v>142</v>
      </c>
      <c r="F38" s="5">
        <f t="shared" si="8"/>
        <v>10</v>
      </c>
      <c r="G38" s="5">
        <f t="shared" si="8"/>
        <v>8</v>
      </c>
      <c r="H38" s="5">
        <f t="shared" si="8"/>
        <v>3</v>
      </c>
      <c r="I38" s="5">
        <f t="shared" si="8"/>
        <v>240</v>
      </c>
      <c r="J38" s="5">
        <f t="shared" si="8"/>
        <v>562</v>
      </c>
      <c r="K38" s="5">
        <f t="shared" si="8"/>
        <v>814</v>
      </c>
      <c r="L38" s="5">
        <f t="shared" si="8"/>
        <v>344</v>
      </c>
      <c r="M38" s="5">
        <f t="shared" si="8"/>
        <v>1638</v>
      </c>
      <c r="N38" s="11">
        <f t="shared" si="5"/>
        <v>4041</v>
      </c>
      <c r="O38" s="5">
        <f>O39-O26-O27-O28-O29-O30-O31-O32-O33-O34-O35-O36-O37</f>
        <v>539258</v>
      </c>
      <c r="P38" s="5">
        <f>P39-P26-P27-P28-P29-P30-P31-P32-P33-P34-P35-P36-P37</f>
        <v>78378</v>
      </c>
      <c r="Q38" s="11">
        <f t="shared" si="2"/>
        <v>2403</v>
      </c>
      <c r="R38" s="6">
        <f t="shared" si="0"/>
        <v>32.616729088639204</v>
      </c>
      <c r="S38" s="13" t="s">
        <v>71</v>
      </c>
    </row>
    <row r="39" spans="1:19" x14ac:dyDescent="0.25">
      <c r="A39" s="19"/>
      <c r="B39" s="18" t="s">
        <v>40</v>
      </c>
      <c r="C39" s="18"/>
      <c r="D39" s="5">
        <v>824</v>
      </c>
      <c r="E39" s="5">
        <v>397</v>
      </c>
      <c r="F39" s="5">
        <v>28</v>
      </c>
      <c r="G39" s="5">
        <v>25</v>
      </c>
      <c r="H39" s="5">
        <v>26</v>
      </c>
      <c r="I39" s="5">
        <v>696</v>
      </c>
      <c r="J39" s="5">
        <v>1786</v>
      </c>
      <c r="K39" s="5">
        <v>2847</v>
      </c>
      <c r="L39" s="5">
        <v>1433</v>
      </c>
      <c r="M39" s="5">
        <v>6867</v>
      </c>
      <c r="N39" s="11">
        <f t="shared" si="5"/>
        <v>14929</v>
      </c>
      <c r="O39" s="5">
        <v>2420317</v>
      </c>
      <c r="P39" s="5">
        <v>286846</v>
      </c>
      <c r="Q39" s="11">
        <f t="shared" si="2"/>
        <v>8062</v>
      </c>
      <c r="R39" s="6">
        <f t="shared" si="0"/>
        <v>35.580004961548006</v>
      </c>
      <c r="S39" s="13" t="s">
        <v>71</v>
      </c>
    </row>
    <row r="40" spans="1:19" x14ac:dyDescent="0.25">
      <c r="A40" s="19" t="s">
        <v>41</v>
      </c>
      <c r="B40" s="18" t="s">
        <v>42</v>
      </c>
      <c r="C40" s="18"/>
      <c r="D40" s="5">
        <v>6</v>
      </c>
      <c r="E40" s="5">
        <v>3</v>
      </c>
      <c r="F40" s="5">
        <v>2</v>
      </c>
      <c r="G40" s="5">
        <v>1</v>
      </c>
      <c r="H40" s="5">
        <v>1</v>
      </c>
      <c r="I40" s="5">
        <v>7</v>
      </c>
      <c r="J40" s="5">
        <v>45</v>
      </c>
      <c r="K40" s="5">
        <v>69</v>
      </c>
      <c r="L40" s="5">
        <v>48</v>
      </c>
      <c r="M40" s="5">
        <v>370</v>
      </c>
      <c r="N40" s="11">
        <f t="shared" si="5"/>
        <v>552</v>
      </c>
      <c r="O40" s="5">
        <v>153242</v>
      </c>
      <c r="P40" s="5">
        <v>7867</v>
      </c>
      <c r="Q40" s="11">
        <f t="shared" si="2"/>
        <v>182</v>
      </c>
      <c r="R40" s="6">
        <f t="shared" si="0"/>
        <v>43.225274725274723</v>
      </c>
      <c r="S40" s="13" t="s">
        <v>71</v>
      </c>
    </row>
    <row r="41" spans="1:19" x14ac:dyDescent="0.25">
      <c r="A41" s="19"/>
      <c r="B41" s="18" t="s">
        <v>43</v>
      </c>
      <c r="C41" s="18"/>
      <c r="D41" s="5">
        <v>5</v>
      </c>
      <c r="E41" s="5">
        <v>0</v>
      </c>
      <c r="F41" s="5">
        <v>1</v>
      </c>
      <c r="G41" s="5">
        <v>0</v>
      </c>
      <c r="H41" s="5">
        <v>0</v>
      </c>
      <c r="I41" s="5">
        <v>1</v>
      </c>
      <c r="J41" s="5">
        <v>14</v>
      </c>
      <c r="K41" s="5">
        <v>19</v>
      </c>
      <c r="L41" s="5">
        <v>15</v>
      </c>
      <c r="M41" s="5">
        <v>109</v>
      </c>
      <c r="N41" s="11">
        <f t="shared" si="5"/>
        <v>164</v>
      </c>
      <c r="O41" s="5">
        <v>46796</v>
      </c>
      <c r="P41" s="5">
        <v>2280</v>
      </c>
      <c r="Q41" s="11">
        <f t="shared" si="2"/>
        <v>55</v>
      </c>
      <c r="R41" s="6">
        <f t="shared" si="0"/>
        <v>41.454545454545453</v>
      </c>
      <c r="S41" s="13" t="s">
        <v>71</v>
      </c>
    </row>
    <row r="42" spans="1:19" x14ac:dyDescent="0.25">
      <c r="A42" s="19"/>
      <c r="B42" s="18" t="s">
        <v>44</v>
      </c>
      <c r="C42" s="18"/>
      <c r="D42" s="5">
        <f>D43-D40-D41</f>
        <v>1</v>
      </c>
      <c r="E42" s="5">
        <f t="shared" ref="E42:M42" si="9">E43-E40-E41</f>
        <v>6</v>
      </c>
      <c r="F42" s="5">
        <f t="shared" si="9"/>
        <v>4</v>
      </c>
      <c r="G42" s="5">
        <f t="shared" si="9"/>
        <v>23</v>
      </c>
      <c r="H42" s="5">
        <f t="shared" si="9"/>
        <v>7</v>
      </c>
      <c r="I42" s="5">
        <f t="shared" si="9"/>
        <v>38</v>
      </c>
      <c r="J42" s="5">
        <f t="shared" si="9"/>
        <v>103</v>
      </c>
      <c r="K42" s="5">
        <f t="shared" si="9"/>
        <v>108</v>
      </c>
      <c r="L42" s="5">
        <f t="shared" si="9"/>
        <v>18</v>
      </c>
      <c r="M42" s="5">
        <f t="shared" si="9"/>
        <v>150</v>
      </c>
      <c r="N42" s="11">
        <f t="shared" si="5"/>
        <v>458</v>
      </c>
      <c r="O42" s="5">
        <f>O43-O40-O41</f>
        <v>59426</v>
      </c>
      <c r="P42" s="5">
        <f>P43-P40-P41</f>
        <v>8836</v>
      </c>
      <c r="Q42" s="11">
        <f t="shared" si="2"/>
        <v>308</v>
      </c>
      <c r="R42" s="6">
        <f t="shared" si="0"/>
        <v>28.688311688311689</v>
      </c>
      <c r="S42" s="13" t="s">
        <v>71</v>
      </c>
    </row>
    <row r="43" spans="1:19" x14ac:dyDescent="0.25">
      <c r="A43" s="19"/>
      <c r="B43" s="18" t="s">
        <v>45</v>
      </c>
      <c r="C43" s="18"/>
      <c r="D43" s="5">
        <v>12</v>
      </c>
      <c r="E43" s="5">
        <v>9</v>
      </c>
      <c r="F43" s="5">
        <v>7</v>
      </c>
      <c r="G43" s="5">
        <v>24</v>
      </c>
      <c r="H43" s="5">
        <v>8</v>
      </c>
      <c r="I43" s="5">
        <v>46</v>
      </c>
      <c r="J43" s="5">
        <v>162</v>
      </c>
      <c r="K43" s="5">
        <v>196</v>
      </c>
      <c r="L43" s="5">
        <v>81</v>
      </c>
      <c r="M43" s="5">
        <v>629</v>
      </c>
      <c r="N43" s="11">
        <f t="shared" si="5"/>
        <v>1174</v>
      </c>
      <c r="O43" s="5">
        <v>259464</v>
      </c>
      <c r="P43" s="5">
        <v>18983</v>
      </c>
      <c r="Q43" s="11">
        <f t="shared" si="2"/>
        <v>545</v>
      </c>
      <c r="R43" s="6">
        <f t="shared" si="0"/>
        <v>34.831192660550457</v>
      </c>
      <c r="S43" s="13" t="s">
        <v>71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19</v>
      </c>
      <c r="E44" s="8">
        <v>8</v>
      </c>
      <c r="F44" s="8">
        <v>1</v>
      </c>
      <c r="G44" s="8">
        <v>3</v>
      </c>
      <c r="H44" s="8">
        <v>2</v>
      </c>
      <c r="I44" s="8">
        <v>11</v>
      </c>
      <c r="J44" s="8">
        <v>25</v>
      </c>
      <c r="K44" s="8">
        <v>24</v>
      </c>
      <c r="L44" s="8">
        <v>36</v>
      </c>
      <c r="M44" s="8">
        <v>280</v>
      </c>
      <c r="N44" s="11">
        <f t="shared" si="5"/>
        <v>409</v>
      </c>
      <c r="O44" s="8">
        <v>149614</v>
      </c>
      <c r="P44" s="8">
        <v>4301</v>
      </c>
      <c r="Q44" s="11">
        <f t="shared" si="2"/>
        <v>129</v>
      </c>
      <c r="R44" s="6">
        <f t="shared" si="0"/>
        <v>33.34108527131783</v>
      </c>
      <c r="S44" s="13" t="s">
        <v>71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3</v>
      </c>
      <c r="E45" s="8">
        <f t="shared" ref="E45:M45" si="10">E46-E44</f>
        <v>2</v>
      </c>
      <c r="F45" s="8">
        <f t="shared" si="10"/>
        <v>2</v>
      </c>
      <c r="G45" s="8">
        <f t="shared" si="10"/>
        <v>1</v>
      </c>
      <c r="H45" s="8">
        <f t="shared" si="10"/>
        <v>0</v>
      </c>
      <c r="I45" s="8">
        <f t="shared" si="10"/>
        <v>3</v>
      </c>
      <c r="J45" s="8">
        <f t="shared" si="10"/>
        <v>29</v>
      </c>
      <c r="K45" s="8">
        <f t="shared" si="10"/>
        <v>43</v>
      </c>
      <c r="L45" s="8">
        <f t="shared" si="10"/>
        <v>24</v>
      </c>
      <c r="M45" s="8">
        <f t="shared" si="10"/>
        <v>463</v>
      </c>
      <c r="N45" s="11">
        <f t="shared" si="5"/>
        <v>570</v>
      </c>
      <c r="O45" s="8">
        <f>O46-O44</f>
        <v>336590</v>
      </c>
      <c r="P45" s="8">
        <f>P46-P44</f>
        <v>4606</v>
      </c>
      <c r="Q45" s="11">
        <f t="shared" si="2"/>
        <v>107</v>
      </c>
      <c r="R45" s="6">
        <f t="shared" si="0"/>
        <v>43.046728971962615</v>
      </c>
      <c r="S45" s="13" t="s">
        <v>71</v>
      </c>
    </row>
    <row r="46" spans="1:19" s="9" customFormat="1" ht="22.5" customHeight="1" x14ac:dyDescent="0.25">
      <c r="A46" s="19"/>
      <c r="B46" s="21" t="s">
        <v>49</v>
      </c>
      <c r="C46" s="21"/>
      <c r="D46" s="8">
        <v>22</v>
      </c>
      <c r="E46" s="8">
        <v>10</v>
      </c>
      <c r="F46" s="8">
        <v>3</v>
      </c>
      <c r="G46" s="8">
        <v>4</v>
      </c>
      <c r="H46" s="8">
        <v>2</v>
      </c>
      <c r="I46" s="8">
        <v>14</v>
      </c>
      <c r="J46" s="8">
        <v>54</v>
      </c>
      <c r="K46" s="8">
        <v>67</v>
      </c>
      <c r="L46" s="8">
        <v>60</v>
      </c>
      <c r="M46" s="8">
        <v>743</v>
      </c>
      <c r="N46" s="11">
        <f t="shared" si="5"/>
        <v>979</v>
      </c>
      <c r="O46" s="8">
        <v>486204</v>
      </c>
      <c r="P46" s="8">
        <v>8907</v>
      </c>
      <c r="Q46" s="11">
        <f t="shared" si="2"/>
        <v>236</v>
      </c>
      <c r="R46" s="6">
        <f t="shared" si="0"/>
        <v>37.741525423728817</v>
      </c>
      <c r="S46" s="13" t="s">
        <v>71</v>
      </c>
    </row>
    <row r="47" spans="1:19" x14ac:dyDescent="0.25">
      <c r="A47" s="7"/>
      <c r="B47" s="18" t="s">
        <v>50</v>
      </c>
      <c r="C47" s="18"/>
      <c r="D47" s="5">
        <v>2</v>
      </c>
      <c r="E47" s="5">
        <v>4</v>
      </c>
      <c r="F47" s="5">
        <v>0</v>
      </c>
      <c r="G47" s="5">
        <v>0</v>
      </c>
      <c r="H47" s="5">
        <v>0</v>
      </c>
      <c r="I47" s="5">
        <v>0</v>
      </c>
      <c r="J47" s="5">
        <v>8</v>
      </c>
      <c r="K47" s="5">
        <v>4</v>
      </c>
      <c r="L47" s="5">
        <v>1</v>
      </c>
      <c r="M47" s="5">
        <v>40</v>
      </c>
      <c r="N47" s="11">
        <f t="shared" si="5"/>
        <v>59</v>
      </c>
      <c r="O47" s="5">
        <v>8902</v>
      </c>
      <c r="P47" s="5">
        <v>415</v>
      </c>
      <c r="Q47" s="11">
        <f t="shared" si="2"/>
        <v>19</v>
      </c>
      <c r="R47" s="6">
        <f t="shared" si="0"/>
        <v>21.842105263157894</v>
      </c>
      <c r="S47" s="13" t="s">
        <v>71</v>
      </c>
    </row>
    <row r="48" spans="1:19" x14ac:dyDescent="0.25">
      <c r="A48" s="7"/>
      <c r="B48" s="18" t="s">
        <v>51</v>
      </c>
      <c r="C48" s="18"/>
      <c r="D48" s="5">
        <f>D47+D46+D43+D39+D25+D18</f>
        <v>2492</v>
      </c>
      <c r="E48" s="5">
        <f t="shared" ref="E48:M48" si="11">E47+E46+E43+E39+E25+E18</f>
        <v>2097</v>
      </c>
      <c r="F48" s="5">
        <f t="shared" si="11"/>
        <v>880</v>
      </c>
      <c r="G48" s="5">
        <f t="shared" si="11"/>
        <v>246</v>
      </c>
      <c r="H48" s="5">
        <f t="shared" si="11"/>
        <v>384</v>
      </c>
      <c r="I48" s="5">
        <f t="shared" si="11"/>
        <v>2342</v>
      </c>
      <c r="J48" s="5">
        <f t="shared" si="11"/>
        <v>12514</v>
      </c>
      <c r="K48" s="5">
        <f t="shared" si="11"/>
        <v>15505</v>
      </c>
      <c r="L48" s="5">
        <f t="shared" si="11"/>
        <v>6808</v>
      </c>
      <c r="M48" s="5">
        <f t="shared" si="11"/>
        <v>122685</v>
      </c>
      <c r="N48" s="11">
        <f t="shared" si="5"/>
        <v>165953</v>
      </c>
      <c r="O48" s="5">
        <f>O47+O46+O43+O39+O25+O18</f>
        <v>85219893</v>
      </c>
      <c r="P48" s="5">
        <f>P47+P46+P43+P39+P25+P18</f>
        <v>1519811</v>
      </c>
      <c r="Q48" s="11">
        <f t="shared" si="2"/>
        <v>43268</v>
      </c>
      <c r="R48" s="6">
        <f t="shared" si="0"/>
        <v>35.125520014791533</v>
      </c>
      <c r="S48" s="13" t="s">
        <v>71</v>
      </c>
    </row>
    <row r="49" spans="2:17" x14ac:dyDescent="0.25">
      <c r="B49" s="18" t="s">
        <v>62</v>
      </c>
      <c r="C49" s="18"/>
      <c r="D49" s="6">
        <f t="shared" ref="D49:N49" si="12">D48/$N$48*100</f>
        <v>1.5016299795725294</v>
      </c>
      <c r="E49" s="6">
        <f t="shared" ref="E49" si="13">E48/$N$48*100</f>
        <v>1.2636107813658084</v>
      </c>
      <c r="F49" s="6">
        <f t="shared" ref="F49" si="14">F48/$N$48*100</f>
        <v>0.53027061878965731</v>
      </c>
      <c r="G49" s="6">
        <f t="shared" ref="G49" si="15">G48/$N$48*100</f>
        <v>0.14823474116165419</v>
      </c>
      <c r="H49" s="6">
        <f t="shared" ref="H49" si="16">H48/$N$48*100</f>
        <v>0.23139081547185045</v>
      </c>
      <c r="I49" s="6">
        <f t="shared" ref="I49" si="17">I48/$N$48*100</f>
        <v>1.411242942278838</v>
      </c>
      <c r="J49" s="6">
        <f t="shared" ref="J49" si="18">J48/$N$48*100</f>
        <v>7.5406892312883764</v>
      </c>
      <c r="K49" s="6">
        <f t="shared" ref="K49" si="19">K48/$N$48*100</f>
        <v>9.3430067549245877</v>
      </c>
      <c r="L49" s="6">
        <f t="shared" ref="L49" si="20">L48/$N$48*100</f>
        <v>4.1023663326363486</v>
      </c>
      <c r="M49" s="6">
        <f t="shared" ref="M49" si="21">M48/$N$48*100</f>
        <v>73.92755780251035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2018-08-23T10:44:38Z</cp:lastPrinted>
  <dcterms:created xsi:type="dcterms:W3CDTF">2018-08-16T06:57:31Z</dcterms:created>
  <dcterms:modified xsi:type="dcterms:W3CDTF">2021-12-09T01:55:20Z</dcterms:modified>
</cp:coreProperties>
</file>