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<sst xmlns="http://schemas.openxmlformats.org/spreadsheetml/2006/main" count="98" uniqueCount="56">
  <si>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</si>
  <si>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</si>
  <si>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</si>
  <si>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</si>
  <si>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</si>
  <si>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</si>
  <si>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</si>
  <si>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</si>
  <si>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</si>
  <si>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</si>
  <si>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</si>
  <si>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</si>
  <si>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</si>
  <si>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</si>
  <si>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</si>
  <si>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</si>
  <si>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</si>
  <si>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</si>
  <si>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</si>
  <si>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</si>
  <si>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</si>
  <si>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</si>
  <si>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</si>
  <si>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</si>
  <si>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</si>
  <si>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</si>
  <si>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</si>
  <si>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</si>
  <si>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</si>
  <si>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</si>
  <si>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</si>
  <si>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</si>
  <si>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</si>
  <si>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</si>
  <si>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</si>
  <si>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</si>
  <si>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</si>
  <si>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</si>
  <si>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</si>
  <si>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</si>
  <si>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</si>
  <si>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</si>
  <si>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</si>
  <si>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</si>
  <si>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</si>
  <si>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</si>
  <si>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</si>
  <si>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</si>
  <si>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</si>
  <si>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</si>
  <si>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</si>
  <si>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</si>
  <si>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</si>
  <si>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108年1至12月來臺旅客人次及成長率－按國籍分
Table 1-3 Visitor Arrivals by Nationality,
 January-December, 2019</t>
  </si>
  <si>
    <t>108年1至12月
Jan.-December., 2019</t>
  </si>
  <si>
    <t>107年1至12月
Jan.-December.,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</si>
</sst>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2162426.0</v>
      </c>
      <c r="E3" s="4" t="n">
        <v>1966303.0</v>
      </c>
      <c r="F3" s="5" t="n">
        <f>IF(E3=0,"-",(D3-E3)/E3*100)</f>
        <v>9.974200313990265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1245144.0</v>
      </c>
      <c r="E4" s="4" t="n">
        <v>1021530.0</v>
      </c>
      <c r="F4" s="5" t="n">
        <f ref="F4:F46" si="0" t="shared">IF(E4=0,"-",(D4-E4)/E4*100)</f>
        <v>21.89010601744442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48575.0</v>
      </c>
      <c r="E5" s="4" t="n">
        <v>45243.0</v>
      </c>
      <c r="F5" s="5" t="n">
        <f si="0" t="shared"/>
        <v>7.364675198373229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22054.0</v>
      </c>
      <c r="E6" s="4" t="n">
        <v>20346.0</v>
      </c>
      <c r="F6" s="5" t="n">
        <f si="0" t="shared"/>
        <v>8.394770470854223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560099.0</v>
      </c>
      <c r="E7" s="4" t="n">
        <v>548947.0</v>
      </c>
      <c r="F7" s="5" t="n">
        <f si="0" t="shared"/>
        <v>2.0315258121457993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421121.0</v>
      </c>
      <c r="E8" s="4" t="n">
        <v>389689.0</v>
      </c>
      <c r="F8" s="5" t="n">
        <f si="0" t="shared"/>
        <v>8.065919233029415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234968.0</v>
      </c>
      <c r="E9" s="4" t="n">
        <v>215891.0</v>
      </c>
      <c r="F9" s="5" t="n">
        <f si="0" t="shared"/>
        <v>8.836403555497913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510966.0</v>
      </c>
      <c r="E10" s="4" t="n">
        <v>420302.0</v>
      </c>
      <c r="F10" s="5" t="n">
        <f si="0" t="shared"/>
        <v>21.57115597832035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410385.0</v>
      </c>
      <c r="E11" s="4" t="n">
        <v>317086.0</v>
      </c>
      <c r="F11" s="5" t="n">
        <f si="0" t="shared"/>
        <v>29.42387869536971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404570.0</v>
      </c>
      <c r="E12" s="4" t="n">
        <v>490699.0</v>
      </c>
      <c r="F12" s="5" t="n">
        <f si="0" t="shared"/>
        <v>-17.552308034049386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36013.0</v>
      </c>
      <c r="E13" s="4" t="n">
        <f>E14-E7-E8-E9-E10-E11-E12</f>
        <v>35795.0</v>
      </c>
      <c r="F13" s="5" t="n">
        <f si="0" t="shared"/>
        <v>0.6090236066489734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2578122.0</v>
      </c>
      <c r="E14" s="4" t="n">
        <v>2418409.0</v>
      </c>
      <c r="F14" s="5" t="n">
        <f si="0" t="shared"/>
        <v>6.604052498977634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12505.0</v>
      </c>
      <c r="E15" s="4" t="n">
        <f>E16-E3-E4-E5-E6-E14</f>
        <v>12725.0</v>
      </c>
      <c r="F15" s="5" t="n">
        <f si="0" t="shared"/>
        <v>-1.7288801571709236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6068826.0</v>
      </c>
      <c r="E16" s="4" t="n">
        <v>5484556.0</v>
      </c>
      <c r="F16" s="5" t="n">
        <f si="0" t="shared"/>
        <v>10.653004545855673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173491.0</v>
      </c>
      <c r="E17" s="4" t="n">
        <v>164079.0</v>
      </c>
      <c r="F17" s="5" t="n">
        <f si="0" t="shared"/>
        <v>5.736261191255432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620077.0</v>
      </c>
      <c r="E18" s="4" t="n">
        <v>594946.0</v>
      </c>
      <c r="F18" s="5" t="n">
        <f si="0" t="shared"/>
        <v>4.224080840950271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4264.0</v>
      </c>
      <c r="E19" s="4" t="n">
        <v>4565.0</v>
      </c>
      <c r="F19" s="5" t="n">
        <f si="0" t="shared"/>
        <v>-6.593647316538882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5631.0</v>
      </c>
      <c r="E20" s="4" t="n">
        <v>5243.0</v>
      </c>
      <c r="F20" s="5" t="n">
        <f si="0" t="shared"/>
        <v>7.400343314896052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1202.0</v>
      </c>
      <c r="E21" s="4" t="n">
        <v>1361.0</v>
      </c>
      <c r="F21" s="5" t="n">
        <f si="0" t="shared"/>
        <v>-11.682586333578252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14182.0</v>
      </c>
      <c r="E22" s="4" t="n">
        <f>E23-E17-E18-E19-E20-E21</f>
        <v>13366.0</v>
      </c>
      <c r="F22" s="5" t="n">
        <f>IF(E22=0,"-",(D22-E22)/E22*100)</f>
        <v>6.10504264551848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818847.0</v>
      </c>
      <c r="E23" s="4" t="n">
        <v>783560.0</v>
      </c>
      <c r="F23" s="5" t="n">
        <f si="0" t="shared"/>
        <v>4.5034202868957065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9616.0</v>
      </c>
      <c r="E24" s="4" t="n">
        <v>8450.0</v>
      </c>
      <c r="F24" s="5" t="n">
        <f si="0" t="shared"/>
        <v>13.798816568047338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66590.0</v>
      </c>
      <c r="E25" s="4" t="n">
        <v>62166.0</v>
      </c>
      <c r="F25" s="5" t="n">
        <f si="0" t="shared"/>
        <v>7.116430203004858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75811.0</v>
      </c>
      <c r="E26" s="4" t="n">
        <v>68896.0</v>
      </c>
      <c r="F26" s="5" t="n">
        <f si="0" t="shared"/>
        <v>10.036867162099396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23024.0</v>
      </c>
      <c r="E27" s="4" t="n">
        <v>22439.0</v>
      </c>
      <c r="F27" s="5" t="n">
        <f si="0" t="shared"/>
        <v>2.607068051160925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29468.0</v>
      </c>
      <c r="E28" s="4" t="n">
        <v>27917.0</v>
      </c>
      <c r="F28" s="5" t="n">
        <f si="0" t="shared"/>
        <v>5.55575455815453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11992.0</v>
      </c>
      <c r="E29" s="4" t="n">
        <v>11154.0</v>
      </c>
      <c r="F29" s="5" t="n">
        <f si="0" t="shared"/>
        <v>7.512999820692129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15709.0</v>
      </c>
      <c r="E30" s="4" t="n">
        <v>14380.0</v>
      </c>
      <c r="F30" s="5" t="n">
        <f si="0" t="shared"/>
        <v>9.242002781641167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115641.0</v>
      </c>
      <c r="E31" s="4" t="n">
        <v>108200.0</v>
      </c>
      <c r="F31" s="5" t="n">
        <f si="0" t="shared"/>
        <v>6.877079482439926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9712.0</v>
      </c>
      <c r="E32" s="4" t="n">
        <v>9756.0</v>
      </c>
      <c r="F32" s="5" t="n">
        <f si="0" t="shared"/>
        <v>-0.4510045100451004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2359.0</v>
      </c>
      <c r="E33" s="4" t="n">
        <v>2079.0</v>
      </c>
      <c r="F33" s="5" t="n">
        <f si="0" t="shared"/>
        <v>13.468013468013467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10395.0</v>
      </c>
      <c r="E34" s="4" t="n">
        <v>10090.0</v>
      </c>
      <c r="F34" s="5" t="n">
        <f si="0" t="shared"/>
        <v>3.022794846382557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93914.0</v>
      </c>
      <c r="E35" s="4" t="n">
        <f>E36-E24-E25-E26-E27-E28-E29-E30-E31-E32-E33-E34</f>
        <v>80287.0</v>
      </c>
      <c r="F35" s="5" t="n">
        <f si="0" t="shared"/>
        <v>16.972859865233474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464231.0</v>
      </c>
      <c r="E36" s="4" t="n">
        <v>425814.0</v>
      </c>
      <c r="F36" s="5" t="n">
        <f si="0" t="shared"/>
        <v>9.022014306716079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126122.0</v>
      </c>
      <c r="E37" s="4" t="n">
        <v>116237.0</v>
      </c>
      <c r="F37" s="5" t="n">
        <f si="0" t="shared"/>
        <v>8.504176811170282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23612.0</v>
      </c>
      <c r="E38" s="4" t="n">
        <v>20331.0</v>
      </c>
      <c r="F38" s="5" t="n">
        <f si="0" t="shared"/>
        <v>16.137917465938713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2592.0</v>
      </c>
      <c r="E39" s="4" t="n">
        <f>E40-E37-E38</f>
        <v>2119.0</v>
      </c>
      <c r="F39" s="5" t="n">
        <f si="0" t="shared"/>
        <v>22.321849929211893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152326.0</v>
      </c>
      <c r="E40" s="4" t="n">
        <v>138687.0</v>
      </c>
      <c r="F40" s="5" t="n">
        <f si="0" t="shared"/>
        <v>9.83437524786029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5995.0</v>
      </c>
      <c r="E41" s="4" t="n">
        <v>5610.0</v>
      </c>
      <c r="F41" s="5" t="n">
        <f si="0" t="shared"/>
        <v>6.862745098039216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6867.0</v>
      </c>
      <c r="E42" s="4" t="n">
        <f>E43-E41</f>
        <v>6444.0</v>
      </c>
      <c r="F42" s="5" t="n">
        <f si="0" t="shared"/>
        <v>6.564245810055866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12862.0</v>
      </c>
      <c r="E43" s="4" t="n">
        <v>12054.0</v>
      </c>
      <c r="F43" s="5" t="n">
        <f si="0" t="shared"/>
        <v>6.703169072507052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1176.0</v>
      </c>
      <c r="E44" s="4" t="n">
        <v>1144.0</v>
      </c>
      <c r="F44" s="5" t="n">
        <f si="0" t="shared"/>
        <v>2.797202797202797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4345837.0</v>
      </c>
      <c r="E45" s="4" t="n">
        <v>4220892.0</v>
      </c>
      <c r="F45" s="5" t="n">
        <f si="0" t="shared"/>
        <v>2.960156289239336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1.1864105E7</v>
      </c>
      <c r="E46" s="8" t="n">
        <f>E44+E43+E40+E36+E23+E16+E45</f>
        <v>1.1066707E7</v>
      </c>
      <c r="F46" s="5" t="n">
        <f si="0" t="shared"/>
        <v>7.205377353895788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