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<sst xmlns="http://schemas.openxmlformats.org/spreadsheetml/2006/main" count="118" uniqueCount="73">
  <si>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</si>
  <si>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</si>
  <si>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</si>
  <si>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</si>
  <si>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</si>
  <si>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</si>
  <si>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</si>
  <si>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</si>
  <si>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</si>
  <si>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</si>
  <si>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</si>
  <si>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</si>
  <si>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</si>
  <si>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</si>
  <si>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</si>
  <si>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</si>
  <si>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</si>
  <si>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</si>
  <si>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</si>
  <si>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</si>
  <si>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</si>
  <si>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</si>
  <si>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</si>
  <si>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</si>
  <si>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</si>
  <si>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</si>
  <si>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</si>
  <si>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</si>
  <si>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</si>
  <si>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</si>
  <si>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</si>
  <si>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</si>
  <si>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</si>
  <si>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</si>
  <si>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</si>
  <si>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</si>
  <si>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</si>
  <si>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</si>
  <si>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</si>
  <si>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</si>
  <si>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</si>
  <si>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</si>
  <si>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</si>
  <si>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</si>
  <si>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</si>
  <si>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</si>
  <si>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</si>
  <si>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</si>
  <si>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</si>
  <si>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</si>
  <si>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</si>
  <si>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</si>
  <si>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</si>
  <si>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</si>
  <si>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</si>
  <si>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</si>
  <si>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</si>
  <si>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</si>
  <si>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</si>
  <si>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</si>
  <si>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</si>
  <si>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</si>
  <si>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</si>
  <si>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</si>
  <si>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</si>
  <si>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</si>
  <si>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</si>
  <si>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</si>
  <si>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</si>
  <si>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</si>
  <si>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</si>
  <si>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108年1至12月來臺旅客人次～按停留夜數分
Table 1-8  Visitor Arrivals  by Length of Stay, January-December,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</si>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</sst>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74992.0</v>
      </c>
      <c r="E3" s="4" t="n">
        <v>263758.0</v>
      </c>
      <c r="F3" s="4" t="n">
        <v>483100.0</v>
      </c>
      <c r="G3" s="4" t="n">
        <v>413837.0</v>
      </c>
      <c r="H3" s="4" t="n">
        <v>346864.0</v>
      </c>
      <c r="I3" s="4" t="n">
        <v>76130.0</v>
      </c>
      <c r="J3" s="4" t="n">
        <v>15605.0</v>
      </c>
      <c r="K3" s="4" t="n">
        <v>3392.0</v>
      </c>
      <c r="L3" s="4" t="n">
        <v>2251.0</v>
      </c>
      <c r="M3" s="4" t="n">
        <v>70108.0</v>
      </c>
      <c r="N3" s="11" t="n">
        <f>SUM(D3:M3)</f>
        <v>1750037.0</v>
      </c>
      <c r="O3" s="4" t="n">
        <v>1.1185204E7</v>
      </c>
      <c r="P3" s="4" t="n">
        <v>7094546.0</v>
      </c>
      <c r="Q3" s="11" t="n">
        <f>SUM(D3:L3)</f>
        <v>1679929.0</v>
      </c>
      <c r="R3" s="6" t="n">
        <f ref="R3:R48" si="0" t="shared">IF(P3&lt;&gt;0,P3/SUM(D3:L3),0)</f>
        <v>4.223122524820989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175861.0</v>
      </c>
      <c r="E4" s="5" t="n">
        <v>115377.0</v>
      </c>
      <c r="F4" s="5" t="n">
        <v>138207.0</v>
      </c>
      <c r="G4" s="5" t="n">
        <v>221199.0</v>
      </c>
      <c r="H4" s="5" t="n">
        <v>1373530.0</v>
      </c>
      <c r="I4" s="5" t="n">
        <v>374075.0</v>
      </c>
      <c r="J4" s="5" t="n">
        <v>36496.0</v>
      </c>
      <c r="K4" s="5" t="n">
        <v>20041.0</v>
      </c>
      <c r="L4" s="5" t="n">
        <v>18804.0</v>
      </c>
      <c r="M4" s="5" t="n">
        <v>268778.0</v>
      </c>
      <c r="N4" s="11" t="n">
        <f ref="N4:N14" si="1" t="shared">SUM(D4:M4)</f>
        <v>2742368.0</v>
      </c>
      <c r="O4" s="5" t="n">
        <v>3.2672713E7</v>
      </c>
      <c r="P4" s="5" t="n">
        <v>1.7735636E7</v>
      </c>
      <c r="Q4" s="11" t="n">
        <f ref="Q4:Q48" si="2" t="shared">SUM(D4:L4)</f>
        <v>2473590.0</v>
      </c>
      <c r="R4" s="6" t="n">
        <f si="0" t="shared"/>
        <v>7.1699982616359215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150434.0</v>
      </c>
      <c r="E5" s="5" t="n">
        <v>733267.0</v>
      </c>
      <c r="F5" s="5" t="n">
        <v>714888.0</v>
      </c>
      <c r="G5" s="5" t="n">
        <v>214048.0</v>
      </c>
      <c r="H5" s="5" t="n">
        <v>124708.0</v>
      </c>
      <c r="I5" s="5" t="n">
        <v>57242.0</v>
      </c>
      <c r="J5" s="5" t="n">
        <v>32757.0</v>
      </c>
      <c r="K5" s="5" t="n">
        <v>24204.0</v>
      </c>
      <c r="L5" s="5" t="n">
        <v>14098.0</v>
      </c>
      <c r="M5" s="5" t="n">
        <v>97174.0</v>
      </c>
      <c r="N5" s="11" t="n">
        <f si="1" t="shared"/>
        <v>2162820.0</v>
      </c>
      <c r="O5" s="5" t="n">
        <v>1.2240832E7</v>
      </c>
      <c r="P5" s="5" t="n">
        <v>8768368.0</v>
      </c>
      <c r="Q5" s="11" t="n">
        <f si="2" t="shared"/>
        <v>2065646.0</v>
      </c>
      <c r="R5" s="6" t="n">
        <f si="0" t="shared"/>
        <v>4.244855120383647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46047.0</v>
      </c>
      <c r="E6" s="5" t="n">
        <v>208718.0</v>
      </c>
      <c r="F6" s="5" t="n">
        <v>680537.0</v>
      </c>
      <c r="G6" s="5" t="n">
        <v>171193.0</v>
      </c>
      <c r="H6" s="5" t="n">
        <v>71226.0</v>
      </c>
      <c r="I6" s="5" t="n">
        <v>19109.0</v>
      </c>
      <c r="J6" s="5" t="n">
        <v>9310.0</v>
      </c>
      <c r="K6" s="5" t="n">
        <v>7510.0</v>
      </c>
      <c r="L6" s="5" t="n">
        <v>5798.0</v>
      </c>
      <c r="M6" s="5" t="n">
        <v>18494.0</v>
      </c>
      <c r="N6" s="11" t="n">
        <f si="1" t="shared"/>
        <v>1237942.0</v>
      </c>
      <c r="O6" s="5" t="n">
        <v>6150748.0</v>
      </c>
      <c r="P6" s="5" t="n">
        <v>4762393.0</v>
      </c>
      <c r="Q6" s="11" t="n">
        <f si="2" t="shared"/>
        <v>1219448.0</v>
      </c>
      <c r="R6" s="6" t="n">
        <f si="0" t="shared"/>
        <v>3.905367838563022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2675.0</v>
      </c>
      <c r="E7" s="5" t="n">
        <v>3643.0</v>
      </c>
      <c r="F7" s="5" t="n">
        <v>4626.0</v>
      </c>
      <c r="G7" s="5" t="n">
        <v>4477.0</v>
      </c>
      <c r="H7" s="5" t="n">
        <v>6658.0</v>
      </c>
      <c r="I7" s="5" t="n">
        <v>4728.0</v>
      </c>
      <c r="J7" s="5" t="n">
        <v>2248.0</v>
      </c>
      <c r="K7" s="5" t="n">
        <v>2316.0</v>
      </c>
      <c r="L7" s="5" t="n">
        <v>1061.0</v>
      </c>
      <c r="M7" s="5" t="n">
        <v>7102.0</v>
      </c>
      <c r="N7" s="11" t="n">
        <f si="1" t="shared"/>
        <v>39534.0</v>
      </c>
      <c r="O7" s="5" t="n">
        <v>1660304.0</v>
      </c>
      <c r="P7" s="5" t="n">
        <v>373020.0</v>
      </c>
      <c r="Q7" s="11" t="n">
        <f si="2" t="shared"/>
        <v>32432.0</v>
      </c>
      <c r="R7" s="6" t="n">
        <f si="0" t="shared"/>
        <v>11.501603354711396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1697.0</v>
      </c>
      <c r="E8" s="5" t="n">
        <v>2418.0</v>
      </c>
      <c r="F8" s="5" t="n">
        <v>2926.0</v>
      </c>
      <c r="G8" s="5" t="n">
        <v>3187.0</v>
      </c>
      <c r="H8" s="5" t="n">
        <v>4432.0</v>
      </c>
      <c r="I8" s="5" t="n">
        <v>4266.0</v>
      </c>
      <c r="J8" s="5" t="n">
        <v>1801.0</v>
      </c>
      <c r="K8" s="5" t="n">
        <v>633.0</v>
      </c>
      <c r="L8" s="5" t="n">
        <v>362.0</v>
      </c>
      <c r="M8" s="5" t="n">
        <v>2102.0</v>
      </c>
      <c r="N8" s="11" t="n">
        <f si="1" t="shared"/>
        <v>23824.0</v>
      </c>
      <c r="O8" s="5" t="n">
        <v>419001.0</v>
      </c>
      <c r="P8" s="5" t="n">
        <v>195584.0</v>
      </c>
      <c r="Q8" s="11" t="n">
        <f si="2" t="shared"/>
        <v>21722.0</v>
      </c>
      <c r="R8" s="6" t="n">
        <f si="0" t="shared"/>
        <v>9.003959119786392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12590.0</v>
      </c>
      <c r="E9" s="5" t="n">
        <v>18624.0</v>
      </c>
      <c r="F9" s="5" t="n">
        <v>41716.0</v>
      </c>
      <c r="G9" s="5" t="n">
        <v>67848.0</v>
      </c>
      <c r="H9" s="5" t="n">
        <v>233307.0</v>
      </c>
      <c r="I9" s="5" t="n">
        <v>91293.0</v>
      </c>
      <c r="J9" s="5" t="n">
        <v>18853.0</v>
      </c>
      <c r="K9" s="5" t="n">
        <v>8316.0</v>
      </c>
      <c r="L9" s="5" t="n">
        <v>4923.0</v>
      </c>
      <c r="M9" s="5" t="n">
        <v>39802.0</v>
      </c>
      <c r="N9" s="11" t="n">
        <f si="1" t="shared"/>
        <v>537272.0</v>
      </c>
      <c r="O9" s="5" t="n">
        <v>1.0891639E7</v>
      </c>
      <c r="P9" s="5" t="n">
        <v>3889853.0</v>
      </c>
      <c r="Q9" s="11" t="n">
        <f si="2" t="shared"/>
        <v>497470.0</v>
      </c>
      <c r="R9" s="6" t="n">
        <f si="0" t="shared"/>
        <v>7.819271513860132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15519.0</v>
      </c>
      <c r="E10" s="5" t="n">
        <v>30976.0</v>
      </c>
      <c r="F10" s="5" t="n">
        <v>53747.0</v>
      </c>
      <c r="G10" s="5" t="n">
        <v>72077.0</v>
      </c>
      <c r="H10" s="5" t="n">
        <v>175356.0</v>
      </c>
      <c r="I10" s="5" t="n">
        <v>85247.0</v>
      </c>
      <c r="J10" s="5" t="n">
        <v>10533.0</v>
      </c>
      <c r="K10" s="5" t="n">
        <v>2626.0</v>
      </c>
      <c r="L10" s="5" t="n">
        <v>1046.0</v>
      </c>
      <c r="M10" s="5" t="n">
        <v>9199.0</v>
      </c>
      <c r="N10" s="11" t="n">
        <f si="1" t="shared"/>
        <v>456326.0</v>
      </c>
      <c r="O10" s="5" t="n">
        <v>3185206.0</v>
      </c>
      <c r="P10" s="5" t="n">
        <v>2816116.0</v>
      </c>
      <c r="Q10" s="11" t="n">
        <f si="2" t="shared"/>
        <v>447127.0</v>
      </c>
      <c r="R10" s="6" t="n">
        <f si="0" t="shared"/>
        <v>6.298246359535434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8049.0</v>
      </c>
      <c r="E11" s="5" t="n">
        <v>5544.0</v>
      </c>
      <c r="F11" s="5" t="n">
        <v>8774.0</v>
      </c>
      <c r="G11" s="5" t="n">
        <v>14940.0</v>
      </c>
      <c r="H11" s="5" t="n">
        <v>32760.0</v>
      </c>
      <c r="I11" s="5" t="n">
        <v>28102.0</v>
      </c>
      <c r="J11" s="5" t="n">
        <v>9639.0</v>
      </c>
      <c r="K11" s="5" t="n">
        <v>6027.0</v>
      </c>
      <c r="L11" s="5" t="n">
        <v>2852.0</v>
      </c>
      <c r="M11" s="5" t="n">
        <v>101730.0</v>
      </c>
      <c r="N11" s="11" t="n">
        <f si="1" t="shared"/>
        <v>218417.0</v>
      </c>
      <c r="O11" s="5" t="n">
        <v>9.1645916E7</v>
      </c>
      <c r="P11" s="5" t="n">
        <v>1298553.0</v>
      </c>
      <c r="Q11" s="11" t="n">
        <f si="2" t="shared"/>
        <v>116687.0</v>
      </c>
      <c r="R11" s="6" t="n">
        <f si="0" t="shared"/>
        <v>11.128514744573089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15263.0</v>
      </c>
      <c r="E12" s="5" t="n">
        <v>47393.0</v>
      </c>
      <c r="F12" s="5" t="n">
        <v>122990.0</v>
      </c>
      <c r="G12" s="5" t="n">
        <v>95596.0</v>
      </c>
      <c r="H12" s="5" t="n">
        <v>71385.0</v>
      </c>
      <c r="I12" s="5" t="n">
        <v>30611.0</v>
      </c>
      <c r="J12" s="5" t="n">
        <v>6029.0</v>
      </c>
      <c r="K12" s="5" t="n">
        <v>5239.0</v>
      </c>
      <c r="L12" s="5" t="n">
        <v>2980.0</v>
      </c>
      <c r="M12" s="5" t="n">
        <v>104948.0</v>
      </c>
      <c r="N12" s="11" t="n">
        <f si="1" t="shared"/>
        <v>502434.0</v>
      </c>
      <c r="O12" s="5" t="n">
        <v>5.7384932E7</v>
      </c>
      <c r="P12" s="5" t="n">
        <v>2202584.0</v>
      </c>
      <c r="Q12" s="11" t="n">
        <f si="2" t="shared"/>
        <v>397486.0</v>
      </c>
      <c r="R12" s="6" t="n">
        <f si="0" t="shared"/>
        <v>5.541286988724131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8812.0</v>
      </c>
      <c r="E13" s="5" t="n">
        <v>46644.0</v>
      </c>
      <c r="F13" s="5" t="n">
        <v>119580.0</v>
      </c>
      <c r="G13" s="5" t="n">
        <v>83632.0</v>
      </c>
      <c r="H13" s="5" t="n">
        <v>57781.0</v>
      </c>
      <c r="I13" s="5" t="n">
        <v>44034.0</v>
      </c>
      <c r="J13" s="5" t="n">
        <v>3305.0</v>
      </c>
      <c r="K13" s="5" t="n">
        <v>3857.0</v>
      </c>
      <c r="L13" s="5" t="n">
        <v>2911.0</v>
      </c>
      <c r="M13" s="5" t="n">
        <v>42592.0</v>
      </c>
      <c r="N13" s="11" t="n">
        <f si="1" t="shared"/>
        <v>413148.0</v>
      </c>
      <c r="O13" s="5" t="n">
        <v>2.5691778E7</v>
      </c>
      <c r="P13" s="5" t="n">
        <v>2097434.0</v>
      </c>
      <c r="Q13" s="11" t="n">
        <f si="2" t="shared"/>
        <v>370556.0</v>
      </c>
      <c r="R13" s="6" t="n">
        <f si="0" t="shared"/>
        <v>5.660234890272995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3151.0</v>
      </c>
      <c r="E14" s="5" t="n">
        <v>8576.0</v>
      </c>
      <c r="F14" s="5" t="n">
        <v>34494.0</v>
      </c>
      <c r="G14" s="5" t="n">
        <v>76869.0</v>
      </c>
      <c r="H14" s="5" t="n">
        <v>32054.0</v>
      </c>
      <c r="I14" s="5" t="n">
        <v>54724.0</v>
      </c>
      <c r="J14" s="5" t="n">
        <v>9322.0</v>
      </c>
      <c r="K14" s="5" t="n">
        <v>12084.0</v>
      </c>
      <c r="L14" s="5" t="n">
        <v>15859.0</v>
      </c>
      <c r="M14" s="5" t="n">
        <v>157787.0</v>
      </c>
      <c r="N14" s="11" t="n">
        <f si="1" t="shared"/>
        <v>404920.0</v>
      </c>
      <c r="O14" s="5" t="n">
        <v>9.7555479E7</v>
      </c>
      <c r="P14" s="5" t="n">
        <v>3326132.0</v>
      </c>
      <c r="Q14" s="11" t="n">
        <f si="2" t="shared"/>
        <v>247133.0</v>
      </c>
      <c r="R14" s="6" t="n">
        <f si="0" t="shared"/>
        <v>13.458874371289953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2232.0</v>
      </c>
      <c r="E15" s="5" t="n">
        <f ref="E15:M15" si="3" t="shared">E16-E9-E10-E11-E12-E13-E14</f>
        <v>1182.0</v>
      </c>
      <c r="F15" s="5" t="n">
        <f si="3" t="shared"/>
        <v>2662.0</v>
      </c>
      <c r="G15" s="5" t="n">
        <f si="3" t="shared"/>
        <v>9118.0</v>
      </c>
      <c r="H15" s="5" t="n">
        <f si="3" t="shared"/>
        <v>6489.0</v>
      </c>
      <c r="I15" s="5" t="n">
        <f si="3" t="shared"/>
        <v>6244.0</v>
      </c>
      <c r="J15" s="5" t="n">
        <f si="3" t="shared"/>
        <v>2553.0</v>
      </c>
      <c r="K15" s="5" t="n">
        <f si="3" t="shared"/>
        <v>641.0</v>
      </c>
      <c r="L15" s="5" t="n">
        <f si="3" t="shared"/>
        <v>484.0</v>
      </c>
      <c r="M15" s="5" t="n">
        <f si="3" t="shared"/>
        <v>4445.0</v>
      </c>
      <c r="N15" s="5" t="n">
        <f ref="N15" si="4" t="shared">N16-N9-N10-N11-N12-N13-N14</f>
        <v>36050.0</v>
      </c>
      <c r="O15" s="5" t="n">
        <f>O16-O9-O10-O11-O12-O13-O14</f>
        <v>1067233.0</v>
      </c>
      <c r="P15" s="5" t="n">
        <f>P16-P9-P10-P11-P12-P13-P14</f>
        <v>285382.0</v>
      </c>
      <c r="Q15" s="11" t="n">
        <f si="2" t="shared"/>
        <v>31605.0</v>
      </c>
      <c r="R15" s="6" t="n">
        <f si="0" t="shared"/>
        <v>9.029647207720297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65616.0</v>
      </c>
      <c r="E16" s="5" t="n">
        <v>158939.0</v>
      </c>
      <c r="F16" s="5" t="n">
        <v>383963.0</v>
      </c>
      <c r="G16" s="5" t="n">
        <v>420080.0</v>
      </c>
      <c r="H16" s="5" t="n">
        <v>609132.0</v>
      </c>
      <c r="I16" s="5" t="n">
        <v>340255.0</v>
      </c>
      <c r="J16" s="5" t="n">
        <v>60234.0</v>
      </c>
      <c r="K16" s="5" t="n">
        <v>38790.0</v>
      </c>
      <c r="L16" s="5" t="n">
        <v>31055.0</v>
      </c>
      <c r="M16" s="5" t="n">
        <v>460503.0</v>
      </c>
      <c r="N16" s="11" t="n">
        <f ref="N16:N48" si="5" t="shared">SUM(D16:M16)</f>
        <v>2568567.0</v>
      </c>
      <c r="O16" s="5" t="n">
        <v>2.87422183E8</v>
      </c>
      <c r="P16" s="5" t="n">
        <v>1.5916054E7</v>
      </c>
      <c r="Q16" s="11" t="n">
        <f si="2" t="shared"/>
        <v>2108064.0</v>
      </c>
      <c r="R16" s="6" t="n">
        <f si="0" t="shared"/>
        <v>7.5500810222080545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1376.0</v>
      </c>
      <c r="E17" s="5" t="n">
        <f ref="E17:M17" si="6" t="shared">E18-E16-E3-E4-E5-E6-E7-E8</f>
        <v>3014.0</v>
      </c>
      <c r="F17" s="5" t="n">
        <f si="6" t="shared"/>
        <v>3235.0</v>
      </c>
      <c r="G17" s="5" t="n">
        <f si="6" t="shared"/>
        <v>2496.0</v>
      </c>
      <c r="H17" s="5" t="n">
        <f si="6" t="shared"/>
        <v>3369.0</v>
      </c>
      <c r="I17" s="5" t="n">
        <f si="6" t="shared"/>
        <v>2251.0</v>
      </c>
      <c r="J17" s="5" t="n">
        <f si="6" t="shared"/>
        <v>992.0</v>
      </c>
      <c r="K17" s="5" t="n">
        <f si="6" t="shared"/>
        <v>1499.0</v>
      </c>
      <c r="L17" s="5" t="n">
        <f si="6" t="shared"/>
        <v>390.0</v>
      </c>
      <c r="M17" s="5" t="n">
        <f si="6" t="shared"/>
        <v>2851.0</v>
      </c>
      <c r="N17" s="11" t="n">
        <f si="5" t="shared"/>
        <v>21473.0</v>
      </c>
      <c r="O17" s="5" t="n">
        <f>O18-O16-O3-O4-O5-O6-O7-O8</f>
        <v>1249478.0</v>
      </c>
      <c r="P17" s="5" t="n">
        <f>P18-P16-P3-P4-P5-P6-P7-P8</f>
        <v>198721.0</v>
      </c>
      <c r="Q17" s="11" t="n">
        <f si="2" t="shared"/>
        <v>18622.0</v>
      </c>
      <c r="R17" s="6" t="n">
        <f si="0" t="shared"/>
        <v>10.671302760176136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518698.0</v>
      </c>
      <c r="E18" s="5" t="n">
        <v>1489134.0</v>
      </c>
      <c r="F18" s="5" t="n">
        <v>2411482.0</v>
      </c>
      <c r="G18" s="5" t="n">
        <v>1450517.0</v>
      </c>
      <c r="H18" s="5" t="n">
        <v>2539919.0</v>
      </c>
      <c r="I18" s="5" t="n">
        <v>878056.0</v>
      </c>
      <c r="J18" s="5" t="n">
        <v>159443.0</v>
      </c>
      <c r="K18" s="5" t="n">
        <v>98385.0</v>
      </c>
      <c r="L18" s="5" t="n">
        <v>73819.0</v>
      </c>
      <c r="M18" s="5" t="n">
        <v>927112.0</v>
      </c>
      <c r="N18" s="11" t="n">
        <f si="5" t="shared"/>
        <v>1.0546565E7</v>
      </c>
      <c r="O18" s="5" t="n">
        <v>3.53000463E8</v>
      </c>
      <c r="P18" s="5" t="n">
        <v>5.5044322E7</v>
      </c>
      <c r="Q18" s="11" t="n">
        <f si="2" t="shared"/>
        <v>9619453.0</v>
      </c>
      <c r="R18" s="6" t="n">
        <f si="0" t="shared"/>
        <v>5.722188361438016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11617.0</v>
      </c>
      <c r="E19" s="5" t="n">
        <v>12900.0</v>
      </c>
      <c r="F19" s="5" t="n">
        <v>17752.0</v>
      </c>
      <c r="G19" s="5" t="n">
        <v>15176.0</v>
      </c>
      <c r="H19" s="5" t="n">
        <v>26349.0</v>
      </c>
      <c r="I19" s="5" t="n">
        <v>21287.0</v>
      </c>
      <c r="J19" s="5" t="n">
        <v>9224.0</v>
      </c>
      <c r="K19" s="5" t="n">
        <v>4029.0</v>
      </c>
      <c r="L19" s="5" t="n">
        <v>2138.0</v>
      </c>
      <c r="M19" s="5" t="n">
        <v>15401.0</v>
      </c>
      <c r="N19" s="11" t="n">
        <f si="5" t="shared"/>
        <v>135873.0</v>
      </c>
      <c r="O19" s="5" t="n">
        <v>1766182.0</v>
      </c>
      <c r="P19" s="5" t="n">
        <v>1067296.0</v>
      </c>
      <c r="Q19" s="11" t="n">
        <f si="2" t="shared"/>
        <v>120472.0</v>
      </c>
      <c r="R19" s="6" t="n">
        <f si="0" t="shared"/>
        <v>8.85928680523275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50549.0</v>
      </c>
      <c r="E20" s="5" t="n">
        <v>52847.0</v>
      </c>
      <c r="F20" s="5" t="n">
        <v>65418.0</v>
      </c>
      <c r="G20" s="5" t="n">
        <v>57794.0</v>
      </c>
      <c r="H20" s="5" t="n">
        <v>117953.0</v>
      </c>
      <c r="I20" s="5" t="n">
        <v>119409.0</v>
      </c>
      <c r="J20" s="5" t="n">
        <v>48921.0</v>
      </c>
      <c r="K20" s="5" t="n">
        <v>23118.0</v>
      </c>
      <c r="L20" s="5" t="n">
        <v>12985.0</v>
      </c>
      <c r="M20" s="5" t="n">
        <v>52729.0</v>
      </c>
      <c r="N20" s="11" t="n">
        <f si="5" t="shared"/>
        <v>601723.0</v>
      </c>
      <c r="O20" s="5" t="n">
        <v>8719493.0</v>
      </c>
      <c r="P20" s="5" t="n">
        <v>5584471.0</v>
      </c>
      <c r="Q20" s="11" t="n">
        <f si="2" t="shared"/>
        <v>548994.0</v>
      </c>
      <c r="R20" s="6" t="n">
        <f si="0" t="shared"/>
        <v>10.172189495695763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325.0</v>
      </c>
      <c r="E21" s="5" t="n">
        <v>293.0</v>
      </c>
      <c r="F21" s="5" t="n">
        <v>376.0</v>
      </c>
      <c r="G21" s="5" t="n">
        <v>368.0</v>
      </c>
      <c r="H21" s="5" t="n">
        <v>688.0</v>
      </c>
      <c r="I21" s="5" t="n">
        <v>604.0</v>
      </c>
      <c r="J21" s="5" t="n">
        <v>294.0</v>
      </c>
      <c r="K21" s="5" t="n">
        <v>177.0</v>
      </c>
      <c r="L21" s="5" t="n">
        <v>96.0</v>
      </c>
      <c r="M21" s="5" t="n">
        <v>755.0</v>
      </c>
      <c r="N21" s="11" t="n">
        <f si="5" t="shared"/>
        <v>3976.0</v>
      </c>
      <c r="O21" s="5" t="n">
        <v>103220.0</v>
      </c>
      <c r="P21" s="5" t="n">
        <v>35834.0</v>
      </c>
      <c r="Q21" s="11" t="n">
        <f si="2" t="shared"/>
        <v>3221.0</v>
      </c>
      <c r="R21" s="6" t="n">
        <f si="0" t="shared"/>
        <v>11.125116423470972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254.0</v>
      </c>
      <c r="E22" s="5" t="n">
        <v>439.0</v>
      </c>
      <c r="F22" s="5" t="n">
        <v>503.0</v>
      </c>
      <c r="G22" s="5" t="n">
        <v>521.0</v>
      </c>
      <c r="H22" s="5" t="n">
        <v>1052.0</v>
      </c>
      <c r="I22" s="5" t="n">
        <v>808.0</v>
      </c>
      <c r="J22" s="5" t="n">
        <v>507.0</v>
      </c>
      <c r="K22" s="5" t="n">
        <v>314.0</v>
      </c>
      <c r="L22" s="5" t="n">
        <v>137.0</v>
      </c>
      <c r="M22" s="5" t="n">
        <v>746.0</v>
      </c>
      <c r="N22" s="11" t="n">
        <f si="5" t="shared"/>
        <v>5281.0</v>
      </c>
      <c r="O22" s="5" t="n">
        <v>155158.0</v>
      </c>
      <c r="P22" s="5" t="n">
        <v>54691.0</v>
      </c>
      <c r="Q22" s="11" t="n">
        <f si="2" t="shared"/>
        <v>4535.0</v>
      </c>
      <c r="R22" s="6" t="n">
        <f si="0" t="shared"/>
        <v>12.059757442116869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59.0</v>
      </c>
      <c r="E23" s="5" t="n">
        <v>82.0</v>
      </c>
      <c r="F23" s="5" t="n">
        <v>98.0</v>
      </c>
      <c r="G23" s="5" t="n">
        <v>85.0</v>
      </c>
      <c r="H23" s="5" t="n">
        <v>198.0</v>
      </c>
      <c r="I23" s="5" t="n">
        <v>207.0</v>
      </c>
      <c r="J23" s="5" t="n">
        <v>127.0</v>
      </c>
      <c r="K23" s="5" t="n">
        <v>76.0</v>
      </c>
      <c r="L23" s="5" t="n">
        <v>42.0</v>
      </c>
      <c r="M23" s="5" t="n">
        <v>251.0</v>
      </c>
      <c r="N23" s="11" t="n">
        <f si="5" t="shared"/>
        <v>1225.0</v>
      </c>
      <c r="O23" s="5" t="n">
        <v>40368.0</v>
      </c>
      <c r="P23" s="5" t="n">
        <v>13787.0</v>
      </c>
      <c r="Q23" s="11" t="n">
        <f si="2" t="shared"/>
        <v>974.0</v>
      </c>
      <c r="R23" s="6" t="n">
        <f si="0" t="shared"/>
        <v>14.155030800821356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630.0</v>
      </c>
      <c r="E24" s="5" t="n">
        <f ref="E24:M24" si="7" t="shared">E25-E19-E20-E21-E22-E23</f>
        <v>832.0</v>
      </c>
      <c r="F24" s="5" t="n">
        <f si="7" t="shared"/>
        <v>1077.0</v>
      </c>
      <c r="G24" s="5" t="n">
        <f si="7" t="shared"/>
        <v>1006.0</v>
      </c>
      <c r="H24" s="5" t="n">
        <f si="7" t="shared"/>
        <v>1919.0</v>
      </c>
      <c r="I24" s="5" t="n">
        <f si="7" t="shared"/>
        <v>1902.0</v>
      </c>
      <c r="J24" s="5" t="n">
        <f si="7" t="shared"/>
        <v>1250.0</v>
      </c>
      <c r="K24" s="5" t="n">
        <f si="7" t="shared"/>
        <v>974.0</v>
      </c>
      <c r="L24" s="5" t="n">
        <f si="7" t="shared"/>
        <v>999.0</v>
      </c>
      <c r="M24" s="5" t="n">
        <f si="7" t="shared"/>
        <v>2925.0</v>
      </c>
      <c r="N24" s="11" t="n">
        <f si="5" t="shared"/>
        <v>13514.0</v>
      </c>
      <c r="O24" s="5" t="n">
        <f>O25-O19-O20-O21-O22-O23</f>
        <v>871125.0</v>
      </c>
      <c r="P24" s="5" t="n">
        <f>P25-P19-P20-P21-P22-P23</f>
        <v>188787.0</v>
      </c>
      <c r="Q24" s="11" t="n">
        <f si="2" t="shared"/>
        <v>10589.0</v>
      </c>
      <c r="R24" s="6" t="n">
        <f si="0" t="shared"/>
        <v>17.82859571253187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63434.0</v>
      </c>
      <c r="E25" s="5" t="n">
        <v>67393.0</v>
      </c>
      <c r="F25" s="5" t="n">
        <v>85224.0</v>
      </c>
      <c r="G25" s="5" t="n">
        <v>74950.0</v>
      </c>
      <c r="H25" s="5" t="n">
        <v>148159.0</v>
      </c>
      <c r="I25" s="5" t="n">
        <v>144217.0</v>
      </c>
      <c r="J25" s="5" t="n">
        <v>60323.0</v>
      </c>
      <c r="K25" s="5" t="n">
        <v>28688.0</v>
      </c>
      <c r="L25" s="5" t="n">
        <v>16397.0</v>
      </c>
      <c r="M25" s="5" t="n">
        <v>72807.0</v>
      </c>
      <c r="N25" s="11" t="n">
        <f si="5" t="shared"/>
        <v>761592.0</v>
      </c>
      <c r="O25" s="5" t="n">
        <v>1.1655546E7</v>
      </c>
      <c r="P25" s="5" t="n">
        <v>6944866.0</v>
      </c>
      <c r="Q25" s="11" t="n">
        <f si="2" t="shared"/>
        <v>688785.0</v>
      </c>
      <c r="R25" s="6" t="n">
        <f si="0" t="shared"/>
        <v>10.082777644693191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618.0</v>
      </c>
      <c r="E26" s="5" t="n">
        <v>812.0</v>
      </c>
      <c r="F26" s="5" t="n">
        <v>792.0</v>
      </c>
      <c r="G26" s="5" t="n">
        <v>748.0</v>
      </c>
      <c r="H26" s="5" t="n">
        <v>1529.0</v>
      </c>
      <c r="I26" s="5" t="n">
        <v>1881.0</v>
      </c>
      <c r="J26" s="5" t="n">
        <v>937.0</v>
      </c>
      <c r="K26" s="5" t="n">
        <v>530.0</v>
      </c>
      <c r="L26" s="5" t="n">
        <v>324.0</v>
      </c>
      <c r="M26" s="5" t="n">
        <v>747.0</v>
      </c>
      <c r="N26" s="11" t="n">
        <f si="5" t="shared"/>
        <v>8918.0</v>
      </c>
      <c r="O26" s="5" t="n">
        <v>157652.0</v>
      </c>
      <c r="P26" s="5" t="n">
        <v>104775.0</v>
      </c>
      <c r="Q26" s="11" t="n">
        <f si="2" t="shared"/>
        <v>8171.0</v>
      </c>
      <c r="R26" s="6" t="n">
        <f si="0" t="shared"/>
        <v>12.822787908456737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3662.0</v>
      </c>
      <c r="E27" s="5" t="n">
        <v>5106.0</v>
      </c>
      <c r="F27" s="5" t="n">
        <v>5293.0</v>
      </c>
      <c r="G27" s="5" t="n">
        <v>4436.0</v>
      </c>
      <c r="H27" s="5" t="n">
        <v>8687.0</v>
      </c>
      <c r="I27" s="5" t="n">
        <v>12294.0</v>
      </c>
      <c r="J27" s="5" t="n">
        <v>6100.0</v>
      </c>
      <c r="K27" s="5" t="n">
        <v>3548.0</v>
      </c>
      <c r="L27" s="5" t="n">
        <v>2247.0</v>
      </c>
      <c r="M27" s="5" t="n">
        <v>5582.0</v>
      </c>
      <c r="N27" s="11" t="n">
        <f si="5" t="shared"/>
        <v>56955.0</v>
      </c>
      <c r="O27" s="5" t="n">
        <v>1142722.0</v>
      </c>
      <c r="P27" s="5" t="n">
        <v>688070.0</v>
      </c>
      <c r="Q27" s="11" t="n">
        <f si="2" t="shared"/>
        <v>51373.0</v>
      </c>
      <c r="R27" s="6" t="n">
        <f si="0" t="shared"/>
        <v>13.393611430128667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7533.0</v>
      </c>
      <c r="E28" s="5" t="n">
        <v>6926.0</v>
      </c>
      <c r="F28" s="5" t="n">
        <v>7055.0</v>
      </c>
      <c r="G28" s="5" t="n">
        <v>5619.0</v>
      </c>
      <c r="H28" s="5" t="n">
        <v>10859.0</v>
      </c>
      <c r="I28" s="5" t="n">
        <v>14305.0</v>
      </c>
      <c r="J28" s="5" t="n">
        <v>7080.0</v>
      </c>
      <c r="K28" s="5" t="n">
        <v>2738.0</v>
      </c>
      <c r="L28" s="5" t="n">
        <v>1385.0</v>
      </c>
      <c r="M28" s="5" t="n">
        <v>8692.0</v>
      </c>
      <c r="N28" s="11" t="n">
        <f si="5" t="shared"/>
        <v>72192.0</v>
      </c>
      <c r="O28" s="5" t="n">
        <v>940294.0</v>
      </c>
      <c r="P28" s="5" t="n">
        <v>658279.0</v>
      </c>
      <c r="Q28" s="11" t="n">
        <f si="2" t="shared"/>
        <v>63500.0</v>
      </c>
      <c r="R28" s="6" t="n">
        <f si="0" t="shared"/>
        <v>10.36659842519685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2008.0</v>
      </c>
      <c r="E29" s="5" t="n">
        <v>2943.0</v>
      </c>
      <c r="F29" s="5" t="n">
        <v>2723.0</v>
      </c>
      <c r="G29" s="5" t="n">
        <v>1915.0</v>
      </c>
      <c r="H29" s="5" t="n">
        <v>3155.0</v>
      </c>
      <c r="I29" s="5" t="n">
        <v>2672.0</v>
      </c>
      <c r="J29" s="5" t="n">
        <v>1288.0</v>
      </c>
      <c r="K29" s="5" t="n">
        <v>826.0</v>
      </c>
      <c r="L29" s="5" t="n">
        <v>542.0</v>
      </c>
      <c r="M29" s="5" t="n">
        <v>2034.0</v>
      </c>
      <c r="N29" s="11" t="n">
        <f si="5" t="shared"/>
        <v>20106.0</v>
      </c>
      <c r="O29" s="5" t="n">
        <v>329580.0</v>
      </c>
      <c r="P29" s="5" t="n">
        <v>175422.0</v>
      </c>
      <c r="Q29" s="11" t="n">
        <f si="2" t="shared"/>
        <v>18072.0</v>
      </c>
      <c r="R29" s="6" t="n">
        <f si="0" t="shared"/>
        <v>9.70683930942895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2167.0</v>
      </c>
      <c r="E30" s="5" t="n">
        <v>2860.0</v>
      </c>
      <c r="F30" s="5" t="n">
        <v>3073.0</v>
      </c>
      <c r="G30" s="5" t="n">
        <v>2449.0</v>
      </c>
      <c r="H30" s="5" t="n">
        <v>4429.0</v>
      </c>
      <c r="I30" s="5" t="n">
        <v>5520.0</v>
      </c>
      <c r="J30" s="5" t="n">
        <v>3184.0</v>
      </c>
      <c r="K30" s="5" t="n">
        <v>959.0</v>
      </c>
      <c r="L30" s="5" t="n">
        <v>519.0</v>
      </c>
      <c r="M30" s="5" t="n">
        <v>2312.0</v>
      </c>
      <c r="N30" s="11" t="n">
        <f si="5" t="shared"/>
        <v>27472.0</v>
      </c>
      <c r="O30" s="5" t="n">
        <v>337968.0</v>
      </c>
      <c r="P30" s="5" t="n">
        <v>262295.0</v>
      </c>
      <c r="Q30" s="11" t="n">
        <f si="2" t="shared"/>
        <v>25160.0</v>
      </c>
      <c r="R30" s="6" t="n">
        <f si="0" t="shared"/>
        <v>10.425079491255962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926.0</v>
      </c>
      <c r="E31" s="5" t="n">
        <v>1232.0</v>
      </c>
      <c r="F31" s="5" t="n">
        <v>1275.0</v>
      </c>
      <c r="G31" s="5" t="n">
        <v>1126.0</v>
      </c>
      <c r="H31" s="5" t="n">
        <v>1935.0</v>
      </c>
      <c r="I31" s="5" t="n">
        <v>2739.0</v>
      </c>
      <c r="J31" s="5" t="n">
        <v>1277.0</v>
      </c>
      <c r="K31" s="5" t="n">
        <v>456.0</v>
      </c>
      <c r="L31" s="5" t="n">
        <v>255.0</v>
      </c>
      <c r="M31" s="5" t="n">
        <v>776.0</v>
      </c>
      <c r="N31" s="11" t="n">
        <f si="5" t="shared"/>
        <v>11997.0</v>
      </c>
      <c r="O31" s="5" t="n">
        <v>157345.0</v>
      </c>
      <c r="P31" s="5" t="n">
        <v>119260.0</v>
      </c>
      <c r="Q31" s="11" t="n">
        <f si="2" t="shared"/>
        <v>11221.0</v>
      </c>
      <c r="R31" s="6" t="n">
        <f si="0" t="shared"/>
        <v>10.628286248997416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1188.0</v>
      </c>
      <c r="E32" s="5" t="n">
        <v>1462.0</v>
      </c>
      <c r="F32" s="5" t="n">
        <v>1561.0</v>
      </c>
      <c r="G32" s="5" t="n">
        <v>1214.0</v>
      </c>
      <c r="H32" s="5" t="n">
        <v>2362.0</v>
      </c>
      <c r="I32" s="5" t="n">
        <v>2558.0</v>
      </c>
      <c r="J32" s="5" t="n">
        <v>1234.0</v>
      </c>
      <c r="K32" s="5" t="n">
        <v>706.0</v>
      </c>
      <c r="L32" s="5" t="n">
        <v>461.0</v>
      </c>
      <c r="M32" s="5" t="n">
        <v>1444.0</v>
      </c>
      <c r="N32" s="11" t="n">
        <f si="5" t="shared"/>
        <v>14190.0</v>
      </c>
      <c r="O32" s="5" t="n">
        <v>249466.0</v>
      </c>
      <c r="P32" s="5" t="n">
        <v>148310.0</v>
      </c>
      <c r="Q32" s="11" t="n">
        <f si="2" t="shared"/>
        <v>12746.0</v>
      </c>
      <c r="R32" s="6" t="n">
        <f si="0" t="shared"/>
        <v>11.635807312097914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6795.0</v>
      </c>
      <c r="E33" s="5" t="n">
        <v>8889.0</v>
      </c>
      <c r="F33" s="5" t="n">
        <v>10585.0</v>
      </c>
      <c r="G33" s="5" t="n">
        <v>8340.0</v>
      </c>
      <c r="H33" s="5" t="n">
        <v>12505.0</v>
      </c>
      <c r="I33" s="5" t="n">
        <v>10567.0</v>
      </c>
      <c r="J33" s="5" t="n">
        <v>4633.0</v>
      </c>
      <c r="K33" s="5" t="n">
        <v>2707.0</v>
      </c>
      <c r="L33" s="5" t="n">
        <v>1774.0</v>
      </c>
      <c r="M33" s="5" t="n">
        <v>9335.0</v>
      </c>
      <c r="N33" s="11" t="n">
        <f si="5" t="shared"/>
        <v>76130.0</v>
      </c>
      <c r="O33" s="5" t="n">
        <v>1252427.0</v>
      </c>
      <c r="P33" s="5" t="n">
        <v>630070.0</v>
      </c>
      <c r="Q33" s="11" t="n">
        <f si="2" t="shared"/>
        <v>66795.0</v>
      </c>
      <c r="R33" s="6" t="n">
        <f si="0" t="shared"/>
        <v>9.432891683509245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889.0</v>
      </c>
      <c r="E34" s="5" t="n">
        <v>893.0</v>
      </c>
      <c r="F34" s="5" t="n">
        <v>903.0</v>
      </c>
      <c r="G34" s="5" t="n">
        <v>651.0</v>
      </c>
      <c r="H34" s="5" t="n">
        <v>1286.0</v>
      </c>
      <c r="I34" s="5" t="n">
        <v>1781.0</v>
      </c>
      <c r="J34" s="5" t="n">
        <v>792.0</v>
      </c>
      <c r="K34" s="5" t="n">
        <v>447.0</v>
      </c>
      <c r="L34" s="5" t="n">
        <v>207.0</v>
      </c>
      <c r="M34" s="5" t="n">
        <v>1275.0</v>
      </c>
      <c r="N34" s="11" t="n">
        <f si="5" t="shared"/>
        <v>9124.0</v>
      </c>
      <c r="O34" s="5" t="n">
        <v>122016.0</v>
      </c>
      <c r="P34" s="5" t="n">
        <v>87175.0</v>
      </c>
      <c r="Q34" s="11" t="n">
        <f si="2" t="shared"/>
        <v>7849.0</v>
      </c>
      <c r="R34" s="6" t="n">
        <f si="0" t="shared"/>
        <v>11.106510383488342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414.0</v>
      </c>
      <c r="E35" s="5" t="n">
        <v>218.0</v>
      </c>
      <c r="F35" s="5" t="n">
        <v>219.0</v>
      </c>
      <c r="G35" s="5" t="n">
        <v>172.0</v>
      </c>
      <c r="H35" s="5" t="n">
        <v>230.0</v>
      </c>
      <c r="I35" s="5" t="n">
        <v>191.0</v>
      </c>
      <c r="J35" s="5" t="n">
        <v>95.0</v>
      </c>
      <c r="K35" s="5" t="n">
        <v>50.0</v>
      </c>
      <c r="L35" s="5" t="n">
        <v>42.0</v>
      </c>
      <c r="M35" s="5" t="n">
        <v>413.0</v>
      </c>
      <c r="N35" s="11" t="n">
        <f si="5" t="shared"/>
        <v>2044.0</v>
      </c>
      <c r="O35" s="5" t="n">
        <v>21094.0</v>
      </c>
      <c r="P35" s="5" t="n">
        <v>13088.0</v>
      </c>
      <c r="Q35" s="11" t="n">
        <f si="2" t="shared"/>
        <v>1631.0</v>
      </c>
      <c r="R35" s="6" t="n">
        <f si="0" t="shared"/>
        <v>8.024524831391783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686.0</v>
      </c>
      <c r="E36" s="5" t="n">
        <v>972.0</v>
      </c>
      <c r="F36" s="5" t="n">
        <v>1127.0</v>
      </c>
      <c r="G36" s="5" t="n">
        <v>960.0</v>
      </c>
      <c r="H36" s="5" t="n">
        <v>1734.0</v>
      </c>
      <c r="I36" s="5" t="n">
        <v>1772.0</v>
      </c>
      <c r="J36" s="5" t="n">
        <v>820.0</v>
      </c>
      <c r="K36" s="5" t="n">
        <v>502.0</v>
      </c>
      <c r="L36" s="5" t="n">
        <v>205.0</v>
      </c>
      <c r="M36" s="5" t="n">
        <v>662.0</v>
      </c>
      <c r="N36" s="11" t="n">
        <f si="5" t="shared"/>
        <v>9440.0</v>
      </c>
      <c r="O36" s="5" t="n">
        <v>125972.0</v>
      </c>
      <c r="P36" s="5" t="n">
        <v>93368.0</v>
      </c>
      <c r="Q36" s="11" t="n">
        <f si="2" t="shared"/>
        <v>8778.0</v>
      </c>
      <c r="R36" s="6" t="n">
        <f si="0" t="shared"/>
        <v>10.636591478696742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1528.0</v>
      </c>
      <c r="E37" s="5" t="n">
        <v>1441.0</v>
      </c>
      <c r="F37" s="5" t="n">
        <v>1785.0</v>
      </c>
      <c r="G37" s="5" t="n">
        <v>1713.0</v>
      </c>
      <c r="H37" s="5" t="n">
        <v>3660.0</v>
      </c>
      <c r="I37" s="5" t="n">
        <v>3164.0</v>
      </c>
      <c r="J37" s="5" t="n">
        <v>972.0</v>
      </c>
      <c r="K37" s="5" t="n">
        <v>469.0</v>
      </c>
      <c r="L37" s="5" t="n">
        <v>290.0</v>
      </c>
      <c r="M37" s="5" t="n">
        <v>2535.0</v>
      </c>
      <c r="N37" s="11" t="n">
        <f si="5" t="shared"/>
        <v>17557.0</v>
      </c>
      <c r="O37" s="5" t="n">
        <v>326326.0</v>
      </c>
      <c r="P37" s="5" t="n">
        <v>139358.0</v>
      </c>
      <c r="Q37" s="11" t="n">
        <f si="2" t="shared"/>
        <v>15022.0</v>
      </c>
      <c r="R37" s="6" t="n">
        <f si="0" t="shared"/>
        <v>9.276927173478898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4599.0</v>
      </c>
      <c r="E38" s="5" t="n">
        <f ref="E38:M38" si="8" t="shared">E39-E26-E27-E28-E29-E30-E31-E32-E33-E34-E35-E36-E37</f>
        <v>5517.0</v>
      </c>
      <c r="F38" s="5" t="n">
        <f si="8" t="shared"/>
        <v>6765.0</v>
      </c>
      <c r="G38" s="5" t="n">
        <f si="8" t="shared"/>
        <v>5715.0</v>
      </c>
      <c r="H38" s="5" t="n">
        <f si="8" t="shared"/>
        <v>10008.0</v>
      </c>
      <c r="I38" s="5" t="n">
        <f si="8" t="shared"/>
        <v>9507.0</v>
      </c>
      <c r="J38" s="5" t="n">
        <f si="8" t="shared"/>
        <v>4271.0</v>
      </c>
      <c r="K38" s="5" t="n">
        <f si="8" t="shared"/>
        <v>2717.0</v>
      </c>
      <c r="L38" s="5" t="n">
        <f si="8" t="shared"/>
        <v>1691.0</v>
      </c>
      <c r="M38" s="5" t="n">
        <f si="8" t="shared"/>
        <v>7083.0</v>
      </c>
      <c r="N38" s="11" t="n">
        <f si="5" t="shared"/>
        <v>57873.0</v>
      </c>
      <c r="O38" s="5" t="n">
        <f>O39-O26-O27-O28-O29-O30-O31-O32-O33-O34-O35-O36-O37</f>
        <v>1072405.0</v>
      </c>
      <c r="P38" s="5" t="n">
        <f>P39-P26-P27-P28-P29-P30-P31-P32-P33-P34-P35-P36-P37</f>
        <v>561587.0</v>
      </c>
      <c r="Q38" s="11" t="n">
        <f si="2" t="shared"/>
        <v>50790.0</v>
      </c>
      <c r="R38" s="6" t="n">
        <f si="0" t="shared"/>
        <v>11.057038787162828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33013.0</v>
      </c>
      <c r="E39" s="5" t="n">
        <v>39271.0</v>
      </c>
      <c r="F39" s="5" t="n">
        <v>43156.0</v>
      </c>
      <c r="G39" s="5" t="n">
        <v>35058.0</v>
      </c>
      <c r="H39" s="5" t="n">
        <v>62379.0</v>
      </c>
      <c r="I39" s="5" t="n">
        <v>68951.0</v>
      </c>
      <c r="J39" s="5" t="n">
        <v>32683.0</v>
      </c>
      <c r="K39" s="5" t="n">
        <v>16655.0</v>
      </c>
      <c r="L39" s="5" t="n">
        <v>9942.0</v>
      </c>
      <c r="M39" s="5" t="n">
        <v>42890.0</v>
      </c>
      <c r="N39" s="11" t="n">
        <f si="5" t="shared"/>
        <v>383998.0</v>
      </c>
      <c r="O39" s="5" t="n">
        <v>6235267.0</v>
      </c>
      <c r="P39" s="5" t="n">
        <v>3681057.0</v>
      </c>
      <c r="Q39" s="11" t="n">
        <f si="2" t="shared"/>
        <v>341108.0</v>
      </c>
      <c r="R39" s="6" t="n">
        <f si="0" t="shared"/>
        <v>10.79147073654092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7289.0</v>
      </c>
      <c r="E40" s="5" t="n">
        <v>9140.0</v>
      </c>
      <c r="F40" s="5" t="n">
        <v>12245.0</v>
      </c>
      <c r="G40" s="5" t="n">
        <v>11428.0</v>
      </c>
      <c r="H40" s="5" t="n">
        <v>23112.0</v>
      </c>
      <c r="I40" s="5" t="n">
        <v>19704.0</v>
      </c>
      <c r="J40" s="5" t="n">
        <v>6442.0</v>
      </c>
      <c r="K40" s="5" t="n">
        <v>2474.0</v>
      </c>
      <c r="L40" s="5" t="n">
        <v>1190.0</v>
      </c>
      <c r="M40" s="5" t="n">
        <v>17323.0</v>
      </c>
      <c r="N40" s="11" t="n">
        <f si="5" t="shared"/>
        <v>110347.0</v>
      </c>
      <c r="O40" s="5" t="n">
        <v>1040382.0</v>
      </c>
      <c r="P40" s="5" t="n">
        <v>785796.0</v>
      </c>
      <c r="Q40" s="11" t="n">
        <f si="2" t="shared"/>
        <v>93024.0</v>
      </c>
      <c r="R40" s="6" t="n">
        <f si="0" t="shared"/>
        <v>8.447239422084623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1232.0</v>
      </c>
      <c r="E41" s="5" t="n">
        <v>1541.0</v>
      </c>
      <c r="F41" s="5" t="n">
        <v>1975.0</v>
      </c>
      <c r="G41" s="5" t="n">
        <v>1864.0</v>
      </c>
      <c r="H41" s="5" t="n">
        <v>3754.0</v>
      </c>
      <c r="I41" s="5" t="n">
        <v>3742.0</v>
      </c>
      <c r="J41" s="5" t="n">
        <v>1742.0</v>
      </c>
      <c r="K41" s="5" t="n">
        <v>699.0</v>
      </c>
      <c r="L41" s="5" t="n">
        <v>449.0</v>
      </c>
      <c r="M41" s="5" t="n">
        <v>2655.0</v>
      </c>
      <c r="N41" s="11" t="n">
        <f si="5" t="shared"/>
        <v>19653.0</v>
      </c>
      <c r="O41" s="5" t="n">
        <v>279870.0</v>
      </c>
      <c r="P41" s="5" t="n">
        <v>181471.0</v>
      </c>
      <c r="Q41" s="11" t="n">
        <f si="2" t="shared"/>
        <v>16998.0</v>
      </c>
      <c r="R41" s="6" t="n">
        <f si="0" t="shared"/>
        <v>10.676020708318626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252.0</v>
      </c>
      <c r="E42" s="5" t="n">
        <f ref="E42:M42" si="9" t="shared">E43-E40-E41</f>
        <v>319.0</v>
      </c>
      <c r="F42" s="5" t="n">
        <f si="9" t="shared"/>
        <v>419.0</v>
      </c>
      <c r="G42" s="5" t="n">
        <f si="9" t="shared"/>
        <v>299.0</v>
      </c>
      <c r="H42" s="5" t="n">
        <f si="9" t="shared"/>
        <v>472.0</v>
      </c>
      <c r="I42" s="5" t="n">
        <f si="9" t="shared"/>
        <v>420.0</v>
      </c>
      <c r="J42" s="5" t="n">
        <f si="9" t="shared"/>
        <v>326.0</v>
      </c>
      <c r="K42" s="5" t="n">
        <f si="9" t="shared"/>
        <v>174.0</v>
      </c>
      <c r="L42" s="5" t="n">
        <f si="9" t="shared"/>
        <v>146.0</v>
      </c>
      <c r="M42" s="5" t="n">
        <f si="9" t="shared"/>
        <v>393.0</v>
      </c>
      <c r="N42" s="11" t="n">
        <f si="5" t="shared"/>
        <v>3220.0</v>
      </c>
      <c r="O42" s="5" t="n">
        <f>O43-O40-O41</f>
        <v>129951.0</v>
      </c>
      <c r="P42" s="5" t="n">
        <f>P43-P40-P41</f>
        <v>36718.0</v>
      </c>
      <c r="Q42" s="11" t="n">
        <f si="2" t="shared"/>
        <v>2827.0</v>
      </c>
      <c r="R42" s="6" t="n">
        <f si="0" t="shared"/>
        <v>12.988326848249027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8773.0</v>
      </c>
      <c r="E43" s="5" t="n">
        <v>11000.0</v>
      </c>
      <c r="F43" s="5" t="n">
        <v>14639.0</v>
      </c>
      <c r="G43" s="5" t="n">
        <v>13591.0</v>
      </c>
      <c r="H43" s="5" t="n">
        <v>27338.0</v>
      </c>
      <c r="I43" s="5" t="n">
        <v>23866.0</v>
      </c>
      <c r="J43" s="5" t="n">
        <v>8510.0</v>
      </c>
      <c r="K43" s="5" t="n">
        <v>3347.0</v>
      </c>
      <c r="L43" s="5" t="n">
        <v>1785.0</v>
      </c>
      <c r="M43" s="5" t="n">
        <v>20371.0</v>
      </c>
      <c r="N43" s="11" t="n">
        <f si="5" t="shared"/>
        <v>133220.0</v>
      </c>
      <c r="O43" s="5" t="n">
        <v>1450203.0</v>
      </c>
      <c r="P43" s="5" t="n">
        <v>1003985.0</v>
      </c>
      <c r="Q43" s="11" t="n">
        <f si="2" t="shared"/>
        <v>112849.0</v>
      </c>
      <c r="R43" s="6" t="n">
        <f si="0" t="shared"/>
        <v>8.896711534882897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190.0</v>
      </c>
      <c r="E44" s="8" t="n">
        <v>274.0</v>
      </c>
      <c r="F44" s="8" t="n">
        <v>384.0</v>
      </c>
      <c r="G44" s="8" t="n">
        <v>298.0</v>
      </c>
      <c r="H44" s="8" t="n">
        <v>632.0</v>
      </c>
      <c r="I44" s="8" t="n">
        <v>863.0</v>
      </c>
      <c r="J44" s="8" t="n">
        <v>635.0</v>
      </c>
      <c r="K44" s="8" t="n">
        <v>438.0</v>
      </c>
      <c r="L44" s="8" t="n">
        <v>276.0</v>
      </c>
      <c r="M44" s="8" t="n">
        <v>1735.0</v>
      </c>
      <c r="N44" s="11" t="n">
        <f si="5" t="shared"/>
        <v>5725.0</v>
      </c>
      <c r="O44" s="8" t="n">
        <v>510753.0</v>
      </c>
      <c r="P44" s="8" t="n">
        <v>71493.0</v>
      </c>
      <c r="Q44" s="11" t="n">
        <f si="2" t="shared"/>
        <v>3990.0</v>
      </c>
      <c r="R44" s="6" t="n">
        <f si="0" t="shared"/>
        <v>17.918045112781954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111.0</v>
      </c>
      <c r="E45" s="8" t="n">
        <f ref="E45:M45" si="10" t="shared">E46-E44</f>
        <v>287.0</v>
      </c>
      <c r="F45" s="8" t="n">
        <f si="10" t="shared"/>
        <v>530.0</v>
      </c>
      <c r="G45" s="8" t="n">
        <f si="10" t="shared"/>
        <v>493.0</v>
      </c>
      <c r="H45" s="8" t="n">
        <f si="10" t="shared"/>
        <v>1168.0</v>
      </c>
      <c r="I45" s="8" t="n">
        <f si="10" t="shared"/>
        <v>996.0</v>
      </c>
      <c r="J45" s="8" t="n">
        <f si="10" t="shared"/>
        <v>1004.0</v>
      </c>
      <c r="K45" s="8" t="n">
        <f si="10" t="shared"/>
        <v>359.0</v>
      </c>
      <c r="L45" s="8" t="n">
        <f si="10" t="shared"/>
        <v>197.0</v>
      </c>
      <c r="M45" s="8" t="n">
        <f si="10" t="shared"/>
        <v>1322.0</v>
      </c>
      <c r="N45" s="11" t="n">
        <f si="5" t="shared"/>
        <v>6467.0</v>
      </c>
      <c r="O45" s="8" t="n">
        <f>O46-O44</f>
        <v>572522.0</v>
      </c>
      <c r="P45" s="8" t="n">
        <f>P46-P44</f>
        <v>78266.0</v>
      </c>
      <c r="Q45" s="11" t="n">
        <f si="2" t="shared"/>
        <v>5145.0</v>
      </c>
      <c r="R45" s="6" t="n">
        <f si="0" t="shared"/>
        <v>15.212050534499514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301.0</v>
      </c>
      <c r="E46" s="8" t="n">
        <v>561.0</v>
      </c>
      <c r="F46" s="8" t="n">
        <v>914.0</v>
      </c>
      <c r="G46" s="8" t="n">
        <v>791.0</v>
      </c>
      <c r="H46" s="8" t="n">
        <v>1800.0</v>
      </c>
      <c r="I46" s="8" t="n">
        <v>1859.0</v>
      </c>
      <c r="J46" s="8" t="n">
        <v>1639.0</v>
      </c>
      <c r="K46" s="8" t="n">
        <v>797.0</v>
      </c>
      <c r="L46" s="8" t="n">
        <v>473.0</v>
      </c>
      <c r="M46" s="8" t="n">
        <v>3057.0</v>
      </c>
      <c r="N46" s="11" t="n">
        <f si="5" t="shared"/>
        <v>12192.0</v>
      </c>
      <c r="O46" s="8" t="n">
        <v>1083275.0</v>
      </c>
      <c r="P46" s="8" t="n">
        <v>149759.0</v>
      </c>
      <c r="Q46" s="11" t="n">
        <f si="2" t="shared"/>
        <v>9135.0</v>
      </c>
      <c r="R46" s="6" t="n">
        <f si="0" t="shared"/>
        <v>16.39397920087575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61.0</v>
      </c>
      <c r="E47" s="5" t="n">
        <v>113.0</v>
      </c>
      <c r="F47" s="5" t="n">
        <v>154.0</v>
      </c>
      <c r="G47" s="5" t="n">
        <v>124.0</v>
      </c>
      <c r="H47" s="5" t="n">
        <v>291.0</v>
      </c>
      <c r="I47" s="5" t="n">
        <v>149.0</v>
      </c>
      <c r="J47" s="5" t="n">
        <v>34.0</v>
      </c>
      <c r="K47" s="5" t="n">
        <v>34.0</v>
      </c>
      <c r="L47" s="5" t="n">
        <v>16.0</v>
      </c>
      <c r="M47" s="5" t="n">
        <v>397.0</v>
      </c>
      <c r="N47" s="11" t="n">
        <f si="5" t="shared"/>
        <v>1373.0</v>
      </c>
      <c r="O47" s="5" t="n">
        <v>105152.0</v>
      </c>
      <c r="P47" s="5" t="n">
        <v>8150.0</v>
      </c>
      <c r="Q47" s="11" t="n">
        <f si="2" t="shared"/>
        <v>976.0</v>
      </c>
      <c r="R47" s="6" t="n">
        <f si="0" t="shared"/>
        <v>8.350409836065573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624280.0</v>
      </c>
      <c r="E48" s="5" t="n">
        <f ref="E48:M48" si="11" t="shared">E47+E46+E43+E39+E25+E18</f>
        <v>1607472.0</v>
      </c>
      <c r="F48" s="5" t="n">
        <f si="11" t="shared"/>
        <v>2555569.0</v>
      </c>
      <c r="G48" s="5" t="n">
        <f si="11" t="shared"/>
        <v>1575031.0</v>
      </c>
      <c r="H48" s="5" t="n">
        <f si="11" t="shared"/>
        <v>2779886.0</v>
      </c>
      <c r="I48" s="5" t="n">
        <f si="11" t="shared"/>
        <v>1117098.0</v>
      </c>
      <c r="J48" s="5" t="n">
        <f si="11" t="shared"/>
        <v>262632.0</v>
      </c>
      <c r="K48" s="5" t="n">
        <f si="11" t="shared"/>
        <v>147906.0</v>
      </c>
      <c r="L48" s="5" t="n">
        <f si="11" t="shared"/>
        <v>102432.0</v>
      </c>
      <c r="M48" s="5" t="n">
        <f si="11" t="shared"/>
        <v>1066634.0</v>
      </c>
      <c r="N48" s="11" t="n">
        <f si="5" t="shared"/>
        <v>1.183894E7</v>
      </c>
      <c r="O48" s="5" t="n">
        <f>O47+O46+O43+O39+O25+O18</f>
        <v>3.73529906E8</v>
      </c>
      <c r="P48" s="5" t="n">
        <f>P47+P46+P43+P39+P25+P18</f>
        <v>6.6832139E7</v>
      </c>
      <c r="Q48" s="11" t="n">
        <f si="2" t="shared"/>
        <v>1.0772306E7</v>
      </c>
      <c r="R48" s="6" t="n">
        <f si="0" t="shared"/>
        <v>6.204069862107519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5.273107220747804</v>
      </c>
      <c r="E49" s="6" t="n">
        <f ref="E49" si="13" t="shared">E48/$N$48*100</f>
        <v>13.577837205020044</v>
      </c>
      <c r="F49" s="6" t="n">
        <f ref="F49" si="14" t="shared">F48/$N$48*100</f>
        <v>21.586130177194917</v>
      </c>
      <c r="G49" s="6" t="n">
        <f ref="G49" si="15" t="shared">G48/$N$48*100</f>
        <v>13.3038177404396</v>
      </c>
      <c r="H49" s="6" t="n">
        <f ref="H49" si="16" t="shared">H48/$N$48*100</f>
        <v>23.48086906429123</v>
      </c>
      <c r="I49" s="6" t="n">
        <f ref="I49" si="17" t="shared">I48/$N$48*100</f>
        <v>9.435794082916207</v>
      </c>
      <c r="J49" s="6" t="n">
        <f ref="J49" si="18" t="shared">J48/$N$48*100</f>
        <v>2.218374280129809</v>
      </c>
      <c r="K49" s="6" t="n">
        <f ref="K49" si="19" t="shared">K48/$N$48*100</f>
        <v>1.2493179288010583</v>
      </c>
      <c r="L49" s="6" t="n">
        <f ref="L49" si="20" t="shared">L48/$N$48*100</f>
        <v>0.8652125950465159</v>
      </c>
      <c r="M49" s="6" t="n">
        <f ref="M49" si="21" t="shared">M48/$N$48*100</f>
        <v>9.009539705412815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