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<sst xmlns="http://schemas.openxmlformats.org/spreadsheetml/2006/main" count="129" uniqueCount="62">
  <si>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</si>
  <si>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</si>
  <si>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</si>
  <si>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</si>
  <si>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</si>
  <si>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</si>
  <si>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</si>
  <si>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</si>
  <si>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</si>
  <si>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</si>
  <si>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</si>
  <si>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</si>
  <si>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</si>
  <si>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</si>
  <si>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</si>
  <si>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</si>
  <si>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</si>
  <si>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</si>
  <si>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</si>
  <si>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</si>
  <si>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</si>
  <si>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</si>
  <si>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</si>
  <si>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</si>
  <si>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</si>
  <si>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</si>
  <si>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</si>
  <si>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</si>
  <si>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</si>
  <si>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</si>
  <si>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</si>
  <si>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</si>
  <si>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</si>
  <si>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</si>
  <si>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</si>
  <si>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</si>
  <si>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</si>
  <si>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</si>
  <si>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</si>
  <si>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</si>
  <si>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</si>
  <si>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</si>
  <si>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</si>
  <si>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</si>
  <si>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</si>
  <si>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</si>
  <si>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</si>
  <si>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</si>
  <si>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</si>
  <si>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</si>
  <si>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</si>
  <si>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</si>
  <si>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</si>
  <si>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</si>
  <si>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</si>
  <si>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</si>
  <si>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</si>
  <si>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</si>
  <si>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</si>
  <si>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</si>
  <si>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108年5月搭乘郵輪來臺旅客人數－按入境港口及性別分
Visitor Arrivals by Cruise/Residence/Port of Entry/Gender,
May,2019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</si>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</sst>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22755.0</v>
      </c>
      <c r="E4" s="24" t="n">
        <f>H4+K4+N4+Q4+T4+W4+Z4</f>
        <v>10032.0</v>
      </c>
      <c r="F4" s="24" t="n">
        <f>I4+L4+O4+R4+U4+X4+AA4</f>
        <v>12723.0</v>
      </c>
      <c r="G4" s="25" t="n">
        <f>H4+I4</f>
        <v>17042.0</v>
      </c>
      <c r="H4" s="26" t="n">
        <v>7056.0</v>
      </c>
      <c r="I4" s="27" t="n">
        <v>9986.0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4118.0</v>
      </c>
      <c r="N4" s="26" t="n">
        <v>2083.0</v>
      </c>
      <c r="O4" s="27" t="n">
        <v>2035.0</v>
      </c>
      <c r="P4" s="25" t="n">
        <f ref="P4:P17" si="2" t="shared">Q4+R4</f>
        <v>37.0</v>
      </c>
      <c r="Q4" s="26" t="n">
        <v>13.0</v>
      </c>
      <c r="R4" s="27" t="n">
        <v>24.0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1558.0</v>
      </c>
      <c r="W4" s="26" t="n">
        <v>880.0</v>
      </c>
      <c r="X4" s="27" t="n">
        <v>678.0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337.0</v>
      </c>
      <c r="E5" s="24" t="n">
        <f ref="E5:E49" si="7" t="shared">H5+K5+N5+Q5+T5+W5+Z5</f>
        <v>147.0</v>
      </c>
      <c r="F5" s="29" t="n">
        <f ref="F5:F49" si="8" t="shared">I5+L5+O5+R5+U5+X5+AA5</f>
        <v>190.0</v>
      </c>
      <c r="G5" s="30" t="n">
        <f ref="G5:G17" si="9" t="shared">H5+I5</f>
        <v>328.0</v>
      </c>
      <c r="H5" s="29" t="n">
        <v>143.0</v>
      </c>
      <c r="I5" s="31" t="n">
        <v>185.0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1.0</v>
      </c>
      <c r="N5" s="29" t="n">
        <v>0.0</v>
      </c>
      <c r="O5" s="31" t="n">
        <v>1.0</v>
      </c>
      <c r="P5" s="30" t="n">
        <f si="2" t="shared"/>
        <v>6.0</v>
      </c>
      <c r="Q5" s="29" t="n">
        <v>3.0</v>
      </c>
      <c r="R5" s="31" t="n">
        <v>3.0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2.0</v>
      </c>
      <c r="W5" s="29" t="n">
        <v>1.0</v>
      </c>
      <c r="X5" s="31" t="n">
        <v>1.0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5789.0</v>
      </c>
      <c r="E6" s="24" t="n">
        <f si="7" t="shared"/>
        <v>2985.0</v>
      </c>
      <c r="F6" s="29" t="n">
        <f si="8" t="shared"/>
        <v>2804.0</v>
      </c>
      <c r="G6" s="30" t="n">
        <f si="9" t="shared"/>
        <v>118.0</v>
      </c>
      <c r="H6" s="29" t="n">
        <v>24.0</v>
      </c>
      <c r="I6" s="31" t="n">
        <v>94.0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4117.0</v>
      </c>
      <c r="N6" s="29" t="n">
        <v>2083.0</v>
      </c>
      <c r="O6" s="31" t="n">
        <v>2034.0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1554.0</v>
      </c>
      <c r="W6" s="29" t="n">
        <v>878.0</v>
      </c>
      <c r="X6" s="31" t="n">
        <v>676.0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15646.0</v>
      </c>
      <c r="E7" s="24" t="n">
        <f si="7" t="shared"/>
        <v>6496.0</v>
      </c>
      <c r="F7" s="29" t="n">
        <f si="8" t="shared"/>
        <v>9150.0</v>
      </c>
      <c r="G7" s="30" t="n">
        <f si="9" t="shared"/>
        <v>15638.0</v>
      </c>
      <c r="H7" s="29" t="n">
        <v>6495.0</v>
      </c>
      <c r="I7" s="31" t="n">
        <v>9143.0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8.0</v>
      </c>
      <c r="Q7" s="29" t="n">
        <v>1.0</v>
      </c>
      <c r="R7" s="31" t="n">
        <v>7.0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125.0</v>
      </c>
      <c r="E8" s="24" t="n">
        <f si="7" t="shared"/>
        <v>41.0</v>
      </c>
      <c r="F8" s="29" t="n">
        <f si="8" t="shared"/>
        <v>84.0</v>
      </c>
      <c r="G8" s="30" t="n">
        <f si="9" t="shared"/>
        <v>125.0</v>
      </c>
      <c r="H8" s="29" t="n">
        <v>41.0</v>
      </c>
      <c r="I8" s="31" t="n">
        <v>84.0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13.0</v>
      </c>
      <c r="E9" s="24" t="n">
        <f si="7" t="shared"/>
        <v>5.0</v>
      </c>
      <c r="F9" s="29" t="n">
        <f si="8" t="shared"/>
        <v>8.0</v>
      </c>
      <c r="G9" s="30" t="n">
        <f si="9" t="shared"/>
        <v>13.0</v>
      </c>
      <c r="H9" s="29" t="n">
        <v>5.0</v>
      </c>
      <c r="I9" s="31" t="n">
        <v>8.0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68.0</v>
      </c>
      <c r="E10" s="24" t="n">
        <f si="7" t="shared"/>
        <v>37.0</v>
      </c>
      <c r="F10" s="29" t="n">
        <f si="8" t="shared"/>
        <v>31.0</v>
      </c>
      <c r="G10" s="30" t="n">
        <f si="9" t="shared"/>
        <v>66.0</v>
      </c>
      <c r="H10" s="29" t="n">
        <v>36.0</v>
      </c>
      <c r="I10" s="31" t="n">
        <v>30.0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2.0</v>
      </c>
      <c r="Q10" s="29" t="n">
        <v>1.0</v>
      </c>
      <c r="R10" s="31" t="n">
        <v>1.0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777.0</v>
      </c>
      <c r="E11" s="24" t="n">
        <f si="7" t="shared"/>
        <v>321.0</v>
      </c>
      <c r="F11" s="29" t="n">
        <f si="8" t="shared"/>
        <v>456.0</v>
      </c>
      <c r="G11" s="30" t="n">
        <f si="9" t="shared"/>
        <v>754.0</v>
      </c>
      <c r="H11" s="29" t="n">
        <v>312.0</v>
      </c>
      <c r="I11" s="31" t="n">
        <v>442.0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21.0</v>
      </c>
      <c r="Q11" s="29" t="n">
        <v>8.0</v>
      </c>
      <c r="R11" s="31" t="n">
        <v>13.0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2.0</v>
      </c>
      <c r="W11" s="29" t="n">
        <v>1.0</v>
      </c>
      <c r="X11" s="31" t="n">
        <v>1.0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176.0</v>
      </c>
      <c r="E12" s="24" t="n">
        <f si="7" t="shared"/>
        <v>81.0</v>
      </c>
      <c r="F12" s="29" t="n">
        <f si="8" t="shared"/>
        <v>95.0</v>
      </c>
      <c r="G12" s="30" t="n">
        <f si="9" t="shared"/>
        <v>172.0</v>
      </c>
      <c r="H12" s="29" t="n">
        <v>80.0</v>
      </c>
      <c r="I12" s="31" t="n">
        <v>92.0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3.0</v>
      </c>
      <c r="Q12" s="29" t="n">
        <v>1.0</v>
      </c>
      <c r="R12" s="31" t="n">
        <v>2.0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1.0</v>
      </c>
      <c r="W12" s="29" t="n">
        <v>0.0</v>
      </c>
      <c r="X12" s="31" t="n">
        <v>1.0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103.0</v>
      </c>
      <c r="E13" s="24" t="n">
        <f si="7" t="shared"/>
        <v>41.0</v>
      </c>
      <c r="F13" s="29" t="n">
        <f si="8" t="shared"/>
        <v>62.0</v>
      </c>
      <c r="G13" s="30" t="n">
        <f si="9" t="shared"/>
        <v>98.0</v>
      </c>
      <c r="H13" s="29" t="n">
        <v>39.0</v>
      </c>
      <c r="I13" s="31" t="n">
        <v>59.0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4.0</v>
      </c>
      <c r="Q13" s="29" t="n">
        <v>1.0</v>
      </c>
      <c r="R13" s="31" t="n">
        <v>3.0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1.0</v>
      </c>
      <c r="W13" s="29" t="n">
        <v>1.0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94.0</v>
      </c>
      <c r="E14" s="24" t="n">
        <f si="7" t="shared"/>
        <v>21.0</v>
      </c>
      <c r="F14" s="29" t="n">
        <f si="8" t="shared"/>
        <v>73.0</v>
      </c>
      <c r="G14" s="30" t="n">
        <f si="9" t="shared"/>
        <v>84.0</v>
      </c>
      <c r="H14" s="29" t="n">
        <v>16.0</v>
      </c>
      <c r="I14" s="31" t="n">
        <v>68.0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10.0</v>
      </c>
      <c r="Q14" s="29" t="n">
        <v>5.0</v>
      </c>
      <c r="R14" s="31" t="n">
        <v>5.0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262.0</v>
      </c>
      <c r="E15" s="24" t="n">
        <f si="7" t="shared"/>
        <v>107.0</v>
      </c>
      <c r="F15" s="29" t="n">
        <f si="8" t="shared"/>
        <v>155.0</v>
      </c>
      <c r="G15" s="30" t="n">
        <f si="9" t="shared"/>
        <v>259.0</v>
      </c>
      <c r="H15" s="29" t="n">
        <v>107.0</v>
      </c>
      <c r="I15" s="31" t="n">
        <v>152.0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3.0</v>
      </c>
      <c r="Q15" s="29" t="n">
        <v>0.0</v>
      </c>
      <c r="R15" s="31" t="n">
        <v>3.0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61.0</v>
      </c>
      <c r="E16" s="24" t="n">
        <f si="7" t="shared"/>
        <v>27.0</v>
      </c>
      <c r="F16" s="29" t="n">
        <f si="8" t="shared"/>
        <v>34.0</v>
      </c>
      <c r="G16" s="30" t="n">
        <f si="9" t="shared"/>
        <v>60.0</v>
      </c>
      <c r="H16" s="29" t="n">
        <v>26.0</v>
      </c>
      <c r="I16" s="31" t="n">
        <v>34.0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1.0</v>
      </c>
      <c r="Q16" s="29" t="n">
        <v>1.0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78.0</v>
      </c>
      <c r="E17" s="24" t="n">
        <f si="7" t="shared"/>
        <v>43.0</v>
      </c>
      <c r="F17" s="29" t="n">
        <f si="8" t="shared"/>
        <v>35.0</v>
      </c>
      <c r="G17" s="30" t="n">
        <f si="9" t="shared"/>
        <v>78.0</v>
      </c>
      <c r="H17" s="29" t="n">
        <v>43.0</v>
      </c>
      <c r="I17" s="31" t="n">
        <v>35.0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3.0</v>
      </c>
      <c r="E18" s="24" t="n">
        <f si="10" t="shared"/>
        <v>1.0</v>
      </c>
      <c r="F18" s="29" t="n">
        <f si="10" t="shared"/>
        <v>2.0</v>
      </c>
      <c r="G18" s="30" t="n">
        <f si="10" t="shared"/>
        <v>3.0</v>
      </c>
      <c r="H18" s="29" t="n">
        <f>H11-H12-H13-H14-H15-H16-H17</f>
        <v>1.0</v>
      </c>
      <c r="I18" s="31" t="n">
        <f ref="I18:K18" si="11" t="shared">I11-I12-I13-I14-I15-I16-I17</f>
        <v>2.0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1711.0</v>
      </c>
      <c r="E20" s="24" t="n">
        <f si="7" t="shared"/>
        <v>796.0</v>
      </c>
      <c r="F20" s="29" t="n">
        <f si="8" t="shared"/>
        <v>915.0</v>
      </c>
      <c r="G20" s="25" t="n">
        <f ref="G20:G25" si="15" t="shared">H20+I20</f>
        <v>1155.0</v>
      </c>
      <c r="H20" s="26" t="n">
        <v>536.0</v>
      </c>
      <c r="I20" s="27" t="n">
        <v>619.0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556.0</v>
      </c>
      <c r="Q20" s="26" t="n">
        <v>260.0</v>
      </c>
      <c r="R20" s="27" t="n">
        <v>296.0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331.0</v>
      </c>
      <c r="E21" s="24" t="n">
        <f si="7" t="shared"/>
        <v>151.0</v>
      </c>
      <c r="F21" s="29" t="n">
        <f si="8" t="shared"/>
        <v>180.0</v>
      </c>
      <c r="G21" s="30" t="n">
        <f si="15" t="shared"/>
        <v>284.0</v>
      </c>
      <c r="H21" s="29" t="n">
        <v>132.0</v>
      </c>
      <c r="I21" s="31" t="n">
        <v>152.0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47.0</v>
      </c>
      <c r="Q21" s="29" t="n">
        <v>19.0</v>
      </c>
      <c r="R21" s="31" t="n">
        <v>28.0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1306.0</v>
      </c>
      <c r="E22" s="24" t="n">
        <f si="7" t="shared"/>
        <v>616.0</v>
      </c>
      <c r="F22" s="29" t="n">
        <f si="8" t="shared"/>
        <v>690.0</v>
      </c>
      <c r="G22" s="30" t="n">
        <f si="15" t="shared"/>
        <v>809.0</v>
      </c>
      <c r="H22" s="29" t="n">
        <v>381.0</v>
      </c>
      <c r="I22" s="31" t="n">
        <v>428.0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497.0</v>
      </c>
      <c r="Q22" s="29" t="n">
        <v>235.0</v>
      </c>
      <c r="R22" s="31" t="n">
        <v>262.0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26.0</v>
      </c>
      <c r="E23" s="24" t="n">
        <f si="7" t="shared"/>
        <v>8.0</v>
      </c>
      <c r="F23" s="29" t="n">
        <f si="8" t="shared"/>
        <v>18.0</v>
      </c>
      <c r="G23" s="30" t="n">
        <f si="15" t="shared"/>
        <v>24.0</v>
      </c>
      <c r="H23" s="29" t="n">
        <v>7.0</v>
      </c>
      <c r="I23" s="31" t="n">
        <v>17.0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2.0</v>
      </c>
      <c r="Q23" s="29" t="n">
        <v>1.0</v>
      </c>
      <c r="R23" s="31" t="n">
        <v>1.0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15.0</v>
      </c>
      <c r="E24" s="24" t="n">
        <f si="7" t="shared"/>
        <v>5.0</v>
      </c>
      <c r="F24" s="29" t="n">
        <f si="8" t="shared"/>
        <v>10.0</v>
      </c>
      <c r="G24" s="30" t="n">
        <f si="15" t="shared"/>
        <v>15.0</v>
      </c>
      <c r="H24" s="29" t="n">
        <v>5.0</v>
      </c>
      <c r="I24" s="31" t="n">
        <v>10.0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5.0</v>
      </c>
      <c r="E25" s="24" t="n">
        <f si="7" t="shared"/>
        <v>2.0</v>
      </c>
      <c r="F25" s="29" t="n">
        <f si="8" t="shared"/>
        <v>3.0</v>
      </c>
      <c r="G25" s="30" t="n">
        <f si="15" t="shared"/>
        <v>4.0</v>
      </c>
      <c r="H25" s="29" t="n">
        <v>2.0</v>
      </c>
      <c r="I25" s="31" t="n">
        <v>2.0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1.0</v>
      </c>
      <c r="Q25" s="29" t="n">
        <v>0.0</v>
      </c>
      <c r="R25" s="31" t="n">
        <v>1.0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28.0</v>
      </c>
      <c r="E26" s="33" t="n">
        <f si="7" t="shared"/>
        <v>14.0</v>
      </c>
      <c r="F26" s="33" t="n">
        <f si="8" t="shared"/>
        <v>14.0</v>
      </c>
      <c r="G26" s="34" t="n">
        <f>H26+I26</f>
        <v>19.0</v>
      </c>
      <c r="H26" s="33" t="n">
        <f ref="H26:AA26" si="22" t="shared">H20 - SUM(H21:H25)</f>
        <v>9.0</v>
      </c>
      <c r="I26" s="35" t="n">
        <f si="22" t="shared"/>
        <v>10.0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9.0</v>
      </c>
      <c r="Q26" s="33" t="n">
        <f ref="Q26" si="27" t="shared">Q20 - SUM(Q21:Q25)</f>
        <v>5.0</v>
      </c>
      <c r="R26" s="35" t="n">
        <f ref="R26" si="28" t="shared">R20 - SUM(R21:R25)</f>
        <v>4.0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848.0</v>
      </c>
      <c r="E27" s="24" t="n">
        <f si="7" t="shared"/>
        <v>435.0</v>
      </c>
      <c r="F27" s="29" t="n">
        <f si="8" t="shared"/>
        <v>413.0</v>
      </c>
      <c r="G27" s="30" t="n">
        <f ref="G27:G39" si="35" t="shared">H27+I27</f>
        <v>762.0</v>
      </c>
      <c r="H27" s="29" t="n">
        <v>380.0</v>
      </c>
      <c r="I27" s="31" t="n">
        <v>382.0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14.0</v>
      </c>
      <c r="N27" s="29" t="n">
        <v>14.0</v>
      </c>
      <c r="O27" s="31" t="n">
        <v>0.0</v>
      </c>
      <c r="P27" s="30" t="n">
        <f ref="P27:P47" si="38" t="shared">Q27+R27</f>
        <v>71.0</v>
      </c>
      <c r="Q27" s="29" t="n">
        <v>40.0</v>
      </c>
      <c r="R27" s="31" t="n">
        <v>31.0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1.0</v>
      </c>
      <c r="W27" s="29" t="n">
        <v>1.0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9.0</v>
      </c>
      <c r="E28" s="24" t="n">
        <f si="7" t="shared"/>
        <v>2.0</v>
      </c>
      <c r="F28" s="29" t="n">
        <f si="8" t="shared"/>
        <v>7.0</v>
      </c>
      <c r="G28" s="30" t="n">
        <f si="35" t="shared"/>
        <v>7.0</v>
      </c>
      <c r="H28" s="29" t="n">
        <v>1.0</v>
      </c>
      <c r="I28" s="31" t="n">
        <v>6.0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2.0</v>
      </c>
      <c r="Q28" s="29" t="n">
        <v>1.0</v>
      </c>
      <c r="R28" s="31" t="n">
        <v>1.0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76.0</v>
      </c>
      <c r="E29" s="24" t="n">
        <f si="7" t="shared"/>
        <v>41.0</v>
      </c>
      <c r="F29" s="29" t="n">
        <f si="8" t="shared"/>
        <v>35.0</v>
      </c>
      <c r="G29" s="30" t="n">
        <f si="35" t="shared"/>
        <v>75.0</v>
      </c>
      <c r="H29" s="29" t="n">
        <v>40.0</v>
      </c>
      <c r="I29" s="31" t="n">
        <v>35.0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1.0</v>
      </c>
      <c r="W29" s="29" t="n">
        <v>1.0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65.0</v>
      </c>
      <c r="E30" s="24" t="n">
        <f si="7" t="shared"/>
        <v>35.0</v>
      </c>
      <c r="F30" s="29" t="n">
        <f si="8" t="shared"/>
        <v>30.0</v>
      </c>
      <c r="G30" s="30" t="n">
        <f si="35" t="shared"/>
        <v>63.0</v>
      </c>
      <c r="H30" s="29" t="n">
        <v>33.0</v>
      </c>
      <c r="I30" s="31" t="n">
        <v>30.0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2.0</v>
      </c>
      <c r="Q30" s="29" t="n">
        <v>2.0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190.0</v>
      </c>
      <c r="E31" s="24" t="n">
        <f si="7" t="shared"/>
        <v>110.0</v>
      </c>
      <c r="F31" s="29" t="n">
        <f si="8" t="shared"/>
        <v>80.0</v>
      </c>
      <c r="G31" s="30" t="n">
        <f si="35" t="shared"/>
        <v>176.0</v>
      </c>
      <c r="H31" s="29" t="n">
        <v>96.0</v>
      </c>
      <c r="I31" s="31" t="n">
        <v>80.0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14.0</v>
      </c>
      <c r="N31" s="29" t="n">
        <v>14.0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17.0</v>
      </c>
      <c r="E32" s="24" t="n">
        <f si="7" t="shared"/>
        <v>9.0</v>
      </c>
      <c r="F32" s="29" t="n">
        <f si="8" t="shared"/>
        <v>8.0</v>
      </c>
      <c r="G32" s="30" t="n">
        <f si="35" t="shared"/>
        <v>16.0</v>
      </c>
      <c r="H32" s="29" t="n">
        <v>9.0</v>
      </c>
      <c r="I32" s="31" t="n">
        <v>7.0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1.0</v>
      </c>
      <c r="Q32" s="29" t="n">
        <v>0.0</v>
      </c>
      <c r="R32" s="31" t="n">
        <v>1.0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18.0</v>
      </c>
      <c r="E33" s="24" t="n">
        <f si="7" t="shared"/>
        <v>11.0</v>
      </c>
      <c r="F33" s="29" t="n">
        <f si="8" t="shared"/>
        <v>7.0</v>
      </c>
      <c r="G33" s="30" t="n">
        <f si="35" t="shared"/>
        <v>17.0</v>
      </c>
      <c r="H33" s="29" t="n">
        <v>10.0</v>
      </c>
      <c r="I33" s="31" t="n">
        <v>7.0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1.0</v>
      </c>
      <c r="Q33" s="29" t="n">
        <v>1.0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77.0</v>
      </c>
      <c r="E34" s="24" t="n">
        <f si="7" t="shared"/>
        <v>36.0</v>
      </c>
      <c r="F34" s="29" t="n">
        <f si="8" t="shared"/>
        <v>41.0</v>
      </c>
      <c r="G34" s="30" t="n">
        <f si="35" t="shared"/>
        <v>74.0</v>
      </c>
      <c r="H34" s="29" t="n">
        <v>34.0</v>
      </c>
      <c r="I34" s="31" t="n">
        <v>40.0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3.0</v>
      </c>
      <c r="Q34" s="29" t="n">
        <v>2.0</v>
      </c>
      <c r="R34" s="31" t="n">
        <v>1.0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194.0</v>
      </c>
      <c r="E35" s="24" t="n">
        <f si="7" t="shared"/>
        <v>98.0</v>
      </c>
      <c r="F35" s="29" t="n">
        <f si="8" t="shared"/>
        <v>96.0</v>
      </c>
      <c r="G35" s="30" t="n">
        <f si="35" t="shared"/>
        <v>138.0</v>
      </c>
      <c r="H35" s="29" t="n">
        <v>66.0</v>
      </c>
      <c r="I35" s="31" t="n">
        <v>72.0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56.0</v>
      </c>
      <c r="Q35" s="29" t="n">
        <v>32.0</v>
      </c>
      <c r="R35" s="31" t="n">
        <v>24.0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8.0</v>
      </c>
      <c r="E36" s="24" t="n">
        <f si="7" t="shared"/>
        <v>4.0</v>
      </c>
      <c r="F36" s="29" t="n">
        <f si="8" t="shared"/>
        <v>4.0</v>
      </c>
      <c r="G36" s="30" t="n">
        <f si="35" t="shared"/>
        <v>7.0</v>
      </c>
      <c r="H36" s="29" t="n">
        <v>3.0</v>
      </c>
      <c r="I36" s="31" t="n">
        <v>4.0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1.0</v>
      </c>
      <c r="Q36" s="29" t="n">
        <v>1.0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8.0</v>
      </c>
      <c r="E38" s="24" t="n">
        <f si="7" t="shared"/>
        <v>5.0</v>
      </c>
      <c r="F38" s="29" t="n">
        <f si="8" t="shared"/>
        <v>3.0</v>
      </c>
      <c r="G38" s="30" t="n">
        <f si="35" t="shared"/>
        <v>7.0</v>
      </c>
      <c r="H38" s="29" t="n">
        <v>5.0</v>
      </c>
      <c r="I38" s="31" t="n">
        <v>2.0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1.0</v>
      </c>
      <c r="Q38" s="29" t="n">
        <v>0.0</v>
      </c>
      <c r="R38" s="31" t="n">
        <v>1.0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88.0</v>
      </c>
      <c r="E39" s="24" t="n">
        <f si="7" t="shared"/>
        <v>28.0</v>
      </c>
      <c r="F39" s="29" t="n">
        <f si="8" t="shared"/>
        <v>60.0</v>
      </c>
      <c r="G39" s="30" t="n">
        <f si="35" t="shared"/>
        <v>87.0</v>
      </c>
      <c r="H39" s="29" t="n">
        <v>28.0</v>
      </c>
      <c r="I39" s="31" t="n">
        <v>59.0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1.0</v>
      </c>
      <c r="Q39" s="29" t="n">
        <v>0.0</v>
      </c>
      <c r="R39" s="31" t="n">
        <v>1.0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98.0</v>
      </c>
      <c r="E40" s="33" t="n">
        <f si="7" t="shared"/>
        <v>56.0</v>
      </c>
      <c r="F40" s="33" t="n">
        <f si="8" t="shared"/>
        <v>42.0</v>
      </c>
      <c r="G40" s="34" t="n">
        <f>H40+I40</f>
        <v>95.0</v>
      </c>
      <c r="H40" s="33" t="n">
        <f>H27-SUM(H28:H39)</f>
        <v>55.0</v>
      </c>
      <c r="I40" s="35" t="n">
        <f>I27-SUM(I28:I39)</f>
        <v>40.0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3.0</v>
      </c>
      <c r="Q40" s="33" t="n">
        <f ref="Q40:R40" si="44" t="shared">Q27-SUM(Q28:Q39)</f>
        <v>1.0</v>
      </c>
      <c r="R40" s="35" t="n">
        <f si="44" t="shared"/>
        <v>2.0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765.0</v>
      </c>
      <c r="E41" s="24" t="n">
        <f si="7" t="shared"/>
        <v>362.0</v>
      </c>
      <c r="F41" s="29" t="n">
        <f si="8" t="shared"/>
        <v>403.0</v>
      </c>
      <c r="G41" s="30" t="n">
        <f ref="G41:G43" si="48" t="shared">H41+I41</f>
        <v>682.0</v>
      </c>
      <c r="H41" s="29" t="n">
        <v>334.0</v>
      </c>
      <c r="I41" s="31" t="n">
        <v>348.0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83.0</v>
      </c>
      <c r="Q41" s="29" t="n">
        <v>28.0</v>
      </c>
      <c r="R41" s="31" t="n">
        <v>55.0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719.0</v>
      </c>
      <c r="E42" s="24" t="n">
        <f si="7" t="shared"/>
        <v>339.0</v>
      </c>
      <c r="F42" s="29" t="n">
        <f si="8" t="shared"/>
        <v>380.0</v>
      </c>
      <c r="G42" s="30" t="n">
        <f si="48" t="shared"/>
        <v>640.0</v>
      </c>
      <c r="H42" s="29" t="n">
        <v>314.0</v>
      </c>
      <c r="I42" s="31" t="n">
        <v>326.0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79.0</v>
      </c>
      <c r="Q42" s="29" t="n">
        <v>25.0</v>
      </c>
      <c r="R42" s="31" t="n">
        <v>54.0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46.0</v>
      </c>
      <c r="E43" s="24" t="n">
        <f si="7" t="shared"/>
        <v>23.0</v>
      </c>
      <c r="F43" s="29" t="n">
        <f si="8" t="shared"/>
        <v>23.0</v>
      </c>
      <c r="G43" s="30" t="n">
        <f si="48" t="shared"/>
        <v>42.0</v>
      </c>
      <c r="H43" s="29" t="n">
        <v>20.0</v>
      </c>
      <c r="I43" s="31" t="n">
        <v>22.0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4.0</v>
      </c>
      <c r="Q43" s="29" t="n">
        <v>3.0</v>
      </c>
      <c r="R43" s="31" t="n">
        <v>1.0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6.0</v>
      </c>
      <c r="E45" s="24" t="n">
        <f si="7" t="shared"/>
        <v>3.0</v>
      </c>
      <c r="F45" s="29" t="n">
        <f si="8" t="shared"/>
        <v>3.0</v>
      </c>
      <c r="G45" s="30" t="n">
        <f ref="G45:G46" si="55" t="shared">H45+I45</f>
        <v>4.0</v>
      </c>
      <c r="H45" s="29" t="n">
        <v>2.0</v>
      </c>
      <c r="I45" s="31" t="n">
        <v>2.0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2.0</v>
      </c>
      <c r="Q45" s="29" t="n">
        <v>1.0</v>
      </c>
      <c r="R45" s="31" t="n">
        <v>1.0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5.0</v>
      </c>
      <c r="E46" s="24" t="n">
        <f si="7" t="shared"/>
        <v>3.0</v>
      </c>
      <c r="F46" s="29" t="n">
        <f si="8" t="shared"/>
        <v>2.0</v>
      </c>
      <c r="G46" s="30" t="n">
        <f si="55" t="shared"/>
        <v>3.0</v>
      </c>
      <c r="H46" s="29" t="n">
        <v>2.0</v>
      </c>
      <c r="I46" s="31" t="n">
        <v>1.0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2.0</v>
      </c>
      <c r="Q46" s="29" t="n">
        <v>1.0</v>
      </c>
      <c r="R46" s="31" t="n">
        <v>1.0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1.0</v>
      </c>
      <c r="E47" s="33" t="n">
        <f si="7" t="shared"/>
        <v>0.0</v>
      </c>
      <c r="F47" s="33" t="n">
        <f si="8" t="shared"/>
        <v>1.0</v>
      </c>
      <c r="G47" s="34" t="n">
        <f>H47+I47</f>
        <v>1.0</v>
      </c>
      <c r="H47" s="33" t="n">
        <f>H45-H46</f>
        <v>0.0</v>
      </c>
      <c r="I47" s="35" t="n">
        <f>I45-I46</f>
        <v>1.0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26085.0</v>
      </c>
      <c r="E49" s="33" t="n">
        <f si="7" t="shared"/>
        <v>11628.0</v>
      </c>
      <c r="F49" s="33" t="n">
        <f si="8" t="shared"/>
        <v>14457.0</v>
      </c>
      <c r="G49" s="34" t="n">
        <f>H49+I49</f>
        <v>19645.0</v>
      </c>
      <c r="H49" s="33" t="n">
        <f>H48+H45+H41+H27+H20+H4</f>
        <v>8308.0</v>
      </c>
      <c r="I49" s="35" t="n">
        <f>I48+I45+I41+I27+I20+I4</f>
        <v>11337.0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4132.0</v>
      </c>
      <c r="N49" s="33" t="n">
        <f ref="N49:O49" si="69" t="shared">N48+N45+N41+N27+N20+N4</f>
        <v>2097.0</v>
      </c>
      <c r="O49" s="35" t="n">
        <f si="69" t="shared"/>
        <v>2035.0</v>
      </c>
      <c r="P49" s="34" t="n">
        <f si="64" t="shared"/>
        <v>749.0</v>
      </c>
      <c r="Q49" s="33" t="n">
        <f ref="Q49:R49" si="70" t="shared">Q48+Q45+Q41+Q27+Q20+Q4</f>
        <v>342.0</v>
      </c>
      <c r="R49" s="35" t="n">
        <f si="70" t="shared"/>
        <v>407.0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1559.0</v>
      </c>
      <c r="W49" s="33" t="n">
        <f ref="W49:X49" si="72" t="shared">W48+W45+W41+W27+W20+W4</f>
        <v>881.0</v>
      </c>
      <c r="X49" s="35" t="n">
        <f si="72" t="shared"/>
        <v>678.0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