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10\"/>
    </mc:Choice>
  </mc:AlternateContent>
  <bookViews>
    <workbookView xWindow="0" yWindow="0" windowWidth="23040" windowHeight="913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4" i="1"/>
  <c r="G4" i="1"/>
  <c r="D48" i="1"/>
  <c r="D45" i="1"/>
  <c r="D47" i="1"/>
  <c r="D46" i="1" s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G25" i="1"/>
  <c r="D18" i="1"/>
  <c r="D16" i="1"/>
  <c r="D39" i="1"/>
  <c r="D25" i="1"/>
  <c r="G43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<sst xmlns="http://schemas.openxmlformats.org/spreadsheetml/2006/main" count="114" uniqueCount="63">
  <si>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</si>
  <si>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</si>
  <si>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</si>
  <si>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</si>
  <si>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</si>
  <si>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</si>
  <si>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</si>
  <si>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</si>
  <si>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</si>
  <si>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</si>
  <si>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</si>
  <si>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</si>
  <si>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</si>
  <si>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</si>
  <si>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</si>
  <si>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</si>
  <si>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</si>
  <si>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</si>
  <si>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</si>
  <si>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</si>
  <si>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</si>
  <si>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</si>
  <si>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</si>
  <si>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</si>
  <si>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</si>
  <si>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</si>
  <si>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</si>
  <si>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</si>
  <si>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</si>
  <si>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</si>
  <si>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</si>
  <si>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</si>
  <si>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</si>
  <si>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</si>
  <si>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</si>
  <si>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</si>
  <si>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</si>
  <si>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</si>
  <si>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</si>
  <si>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</si>
  <si>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</si>
  <si>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</si>
  <si>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</si>
  <si>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</si>
  <si>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</si>
  <si>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</si>
  <si>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</si>
  <si>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</si>
  <si>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</si>
  <si>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</si>
  <si>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</si>
  <si>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</si>
  <si>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</si>
  <si>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</si>
  <si>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</si>
  <si>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</si>
  <si>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</si>
  <si>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108年10月來臺旅客人次及成長率－按居住地分
Table 1-2 Visitor Arrivals by Residence,
October,2019</t>
  </si>
  <si>
    <t>108年10月 Oct.., 2019</t>
  </si>
  <si>
    <t>107年10月 Oct..,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</si>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</sst>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pane ySplit="3" topLeftCell="A4" activePane="bottomLeft" state="frozen"/>
      <selection pane="bottomLeft" activeCell="J56" sqref="J56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4.6" customHeight="1" x14ac:dyDescent="0.3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r="3" spans="1:13" s="2" customFormat="1" ht="48.6" customHeight="1" x14ac:dyDescent="0.3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6" t="s">
        <v>5</v>
      </c>
      <c r="B4" s="19" t="s">
        <v>6</v>
      </c>
      <c r="C4" s="20"/>
      <c r="D4" s="5">
        <f>E4+F4</f>
        <v>127019</v>
      </c>
      <c r="E4" s="5">
        <v>116932</v>
      </c>
      <c r="F4" s="6">
        <v>10087</v>
      </c>
      <c r="G4" s="5">
        <f>H4+I4</f>
        <v>119786</v>
      </c>
      <c r="H4" s="5">
        <v>110173</v>
      </c>
      <c r="I4" s="6">
        <v>9613</v>
      </c>
      <c r="J4" s="7">
        <f>IF(G4=0,"-",((D4/G4)-1)*100)</f>
        <v>6.0382682450369929</v>
      </c>
      <c r="K4" s="7">
        <f>IF(H4=0,"-",((E4/H4)-1)*100)</f>
        <v>6.1348969348206994</v>
      </c>
      <c r="L4" s="7">
        <f>IF(I4=0,"-",((F4/I4)-1)*100)</f>
        <v>4.930822844065319</v>
      </c>
      <c r="M4" s="8" t="s">
        <v>60</v>
      </c>
    </row>
    <row r="5" spans="1:13" s="8" customFormat="1" ht="15" customHeight="1" x14ac:dyDescent="0.3">
      <c r="A5" s="17"/>
      <c r="B5" s="19" t="s">
        <v>7</v>
      </c>
      <c r="C5" s="20"/>
      <c r="D5" s="5">
        <f t="shared" ref="D5:D48" si="0">E5+F5</f>
        <v>114852</v>
      </c>
      <c r="E5" s="5">
        <v>112186</v>
      </c>
      <c r="F5" s="6">
        <v>2666</v>
      </c>
      <c r="G5" s="5">
        <f t="shared" ref="G5:G48" si="1">H5+I5</f>
        <v>241823</v>
      </c>
      <c r="H5" s="5">
        <v>239366</v>
      </c>
      <c r="I5" s="6">
        <v>2457</v>
      </c>
      <c r="J5" s="7">
        <f t="shared" ref="J5:L49" si="2">IF(G5=0,"-",((D5/G5)-1)*100)</f>
        <v>-52.505758343912689</v>
      </c>
      <c r="K5" s="7">
        <f t="shared" si="2"/>
        <v>-53.132023762773329</v>
      </c>
      <c r="L5" s="7">
        <f t="shared" si="2"/>
        <v>8.506308506308514</v>
      </c>
      <c r="M5" s="8" t="s">
        <v>60</v>
      </c>
    </row>
    <row r="6" spans="1:13" s="8" customFormat="1" ht="15" customHeight="1" x14ac:dyDescent="0.3">
      <c r="A6" s="17"/>
      <c r="B6" s="19" t="s">
        <v>8</v>
      </c>
      <c r="C6" s="20"/>
      <c r="D6" s="5">
        <f t="shared" si="0"/>
        <v>207000</v>
      </c>
      <c r="E6" s="5">
        <v>133</v>
      </c>
      <c r="F6" s="6">
        <v>206867</v>
      </c>
      <c r="G6" s="5">
        <f t="shared" si="1"/>
        <v>181797</v>
      </c>
      <c r="H6" s="5">
        <v>117</v>
      </c>
      <c r="I6" s="6">
        <v>181680</v>
      </c>
      <c r="J6" s="7">
        <f t="shared" si="2"/>
        <v>13.863265070380692</v>
      </c>
      <c r="K6" s="7">
        <f t="shared" si="2"/>
        <v>13.675213675213671</v>
      </c>
      <c r="L6" s="7">
        <f t="shared" si="2"/>
        <v>13.863386173491854</v>
      </c>
      <c r="M6" s="8" t="s">
        <v>60</v>
      </c>
    </row>
    <row r="7" spans="1:13" s="8" customFormat="1" ht="15" customHeight="1" x14ac:dyDescent="0.3">
      <c r="A7" s="17"/>
      <c r="B7" s="19" t="s">
        <v>9</v>
      </c>
      <c r="C7" s="20"/>
      <c r="D7" s="5">
        <f t="shared" si="0"/>
        <v>125060</v>
      </c>
      <c r="E7" s="5">
        <v>273</v>
      </c>
      <c r="F7" s="6">
        <v>124787</v>
      </c>
      <c r="G7" s="5">
        <f t="shared" si="1"/>
        <v>90026</v>
      </c>
      <c r="H7" s="5">
        <v>266</v>
      </c>
      <c r="I7" s="6">
        <v>89760</v>
      </c>
      <c r="J7" s="7">
        <f t="shared" si="2"/>
        <v>38.915424432941606</v>
      </c>
      <c r="K7" s="7">
        <f t="shared" si="2"/>
        <v>2.6315789473684292</v>
      </c>
      <c r="L7" s="7">
        <f t="shared" si="2"/>
        <v>39.022950089126553</v>
      </c>
      <c r="M7" s="8" t="s">
        <v>60</v>
      </c>
    </row>
    <row r="8" spans="1:13" s="8" customFormat="1" ht="15" customHeight="1" x14ac:dyDescent="0.3">
      <c r="A8" s="17"/>
      <c r="B8" s="19" t="s">
        <v>10</v>
      </c>
      <c r="C8" s="20"/>
      <c r="D8" s="5">
        <f t="shared" si="0"/>
        <v>3168</v>
      </c>
      <c r="E8" s="5">
        <v>3</v>
      </c>
      <c r="F8" s="6">
        <v>3165</v>
      </c>
      <c r="G8" s="5">
        <f t="shared" si="1"/>
        <v>3356</v>
      </c>
      <c r="H8" s="5">
        <v>3</v>
      </c>
      <c r="I8" s="6">
        <v>3353</v>
      </c>
      <c r="J8" s="7">
        <f t="shared" si="2"/>
        <v>-5.6019070321811633</v>
      </c>
      <c r="K8" s="7">
        <f t="shared" si="2"/>
        <v>0</v>
      </c>
      <c r="L8" s="7">
        <f t="shared" si="2"/>
        <v>-5.6069191768565503</v>
      </c>
      <c r="M8" s="8" t="s">
        <v>60</v>
      </c>
    </row>
    <row r="9" spans="1:13" s="8" customFormat="1" ht="15" customHeight="1" x14ac:dyDescent="0.3">
      <c r="A9" s="17"/>
      <c r="B9" s="19" t="s">
        <v>11</v>
      </c>
      <c r="C9" s="20"/>
      <c r="D9" s="5">
        <f t="shared" si="0"/>
        <v>2361</v>
      </c>
      <c r="E9" s="5">
        <v>10</v>
      </c>
      <c r="F9" s="6">
        <v>2351</v>
      </c>
      <c r="G9" s="5">
        <f t="shared" si="1"/>
        <v>2023</v>
      </c>
      <c r="H9" s="5">
        <v>5</v>
      </c>
      <c r="I9" s="6">
        <v>2018</v>
      </c>
      <c r="J9" s="7">
        <f t="shared" si="2"/>
        <v>16.707859614434017</v>
      </c>
      <c r="K9" s="7">
        <f t="shared" si="2"/>
        <v>100</v>
      </c>
      <c r="L9" s="7">
        <f t="shared" si="2"/>
        <v>16.501486620416262</v>
      </c>
      <c r="M9" s="8" t="s">
        <v>60</v>
      </c>
    </row>
    <row r="10" spans="1:13" s="8" customFormat="1" ht="15" customHeight="1" x14ac:dyDescent="0.3">
      <c r="A10" s="17"/>
      <c r="B10" s="16" t="s">
        <v>12</v>
      </c>
      <c r="C10" s="9" t="s">
        <v>30</v>
      </c>
      <c r="D10" s="5">
        <f>E10+F10</f>
        <v>48341</v>
      </c>
      <c r="E10" s="5">
        <v>50</v>
      </c>
      <c r="F10" s="6">
        <v>48291</v>
      </c>
      <c r="G10" s="5">
        <f t="shared" si="1"/>
        <v>44537</v>
      </c>
      <c r="H10" s="5">
        <v>69</v>
      </c>
      <c r="I10" s="6">
        <v>44468</v>
      </c>
      <c r="J10" s="7">
        <f t="shared" si="2"/>
        <v>8.5412129240855847</v>
      </c>
      <c r="K10" s="7">
        <f t="shared" si="2"/>
        <v>-27.536231884057973</v>
      </c>
      <c r="L10" s="7">
        <f t="shared" si="2"/>
        <v>8.5971934874516478</v>
      </c>
      <c r="M10" s="8" t="s">
        <v>60</v>
      </c>
    </row>
    <row r="11" spans="1:13" s="8" customFormat="1" ht="15" customHeight="1" x14ac:dyDescent="0.3">
      <c r="A11" s="17"/>
      <c r="B11" s="17"/>
      <c r="C11" s="10" t="s">
        <v>31</v>
      </c>
      <c r="D11" s="5">
        <f t="shared" si="0"/>
        <v>41001</v>
      </c>
      <c r="E11" s="5">
        <v>36</v>
      </c>
      <c r="F11" s="6">
        <v>40965</v>
      </c>
      <c r="G11" s="5">
        <f t="shared" si="1"/>
        <v>36901</v>
      </c>
      <c r="H11" s="5">
        <v>26</v>
      </c>
      <c r="I11" s="6">
        <v>36875</v>
      </c>
      <c r="J11" s="7">
        <f t="shared" si="2"/>
        <v>11.110810005148908</v>
      </c>
      <c r="K11" s="7">
        <f t="shared" si="2"/>
        <v>38.46153846153846</v>
      </c>
      <c r="L11" s="7">
        <f t="shared" si="2"/>
        <v>11.091525423728822</v>
      </c>
      <c r="M11" s="8" t="s">
        <v>60</v>
      </c>
    </row>
    <row r="12" spans="1:13" s="8" customFormat="1" ht="15" customHeight="1" x14ac:dyDescent="0.3">
      <c r="A12" s="17"/>
      <c r="B12" s="17"/>
      <c r="C12" s="10" t="s">
        <v>32</v>
      </c>
      <c r="D12" s="5">
        <f t="shared" si="0"/>
        <v>21584</v>
      </c>
      <c r="E12" s="5">
        <v>30</v>
      </c>
      <c r="F12" s="6">
        <v>21554</v>
      </c>
      <c r="G12" s="5">
        <f t="shared" si="1"/>
        <v>17872</v>
      </c>
      <c r="H12" s="5">
        <v>29</v>
      </c>
      <c r="I12" s="6">
        <v>17843</v>
      </c>
      <c r="J12" s="7">
        <f t="shared" si="2"/>
        <v>20.769919427036697</v>
      </c>
      <c r="K12" s="7">
        <f t="shared" si="2"/>
        <v>3.4482758620689724</v>
      </c>
      <c r="L12" s="7">
        <f t="shared" si="2"/>
        <v>20.798072073081887</v>
      </c>
      <c r="M12" s="8" t="s">
        <v>60</v>
      </c>
    </row>
    <row r="13" spans="1:13" s="8" customFormat="1" ht="15" customHeight="1" x14ac:dyDescent="0.3">
      <c r="A13" s="17"/>
      <c r="B13" s="17"/>
      <c r="C13" s="10" t="s">
        <v>33</v>
      </c>
      <c r="D13" s="5">
        <f t="shared" si="0"/>
        <v>43915</v>
      </c>
      <c r="E13" s="5">
        <v>250</v>
      </c>
      <c r="F13" s="6">
        <v>43665</v>
      </c>
      <c r="G13" s="5">
        <f t="shared" si="1"/>
        <v>32010</v>
      </c>
      <c r="H13" s="5">
        <v>239</v>
      </c>
      <c r="I13" s="6">
        <v>31771</v>
      </c>
      <c r="J13" s="7">
        <f t="shared" si="2"/>
        <v>37.191502655420173</v>
      </c>
      <c r="K13" s="7">
        <f t="shared" si="2"/>
        <v>4.6025104602510414</v>
      </c>
      <c r="L13" s="7">
        <f t="shared" si="2"/>
        <v>37.43665607000095</v>
      </c>
      <c r="M13" s="8" t="s">
        <v>60</v>
      </c>
    </row>
    <row r="14" spans="1:13" s="8" customFormat="1" ht="15" customHeight="1" x14ac:dyDescent="0.3">
      <c r="A14" s="17"/>
      <c r="B14" s="17"/>
      <c r="C14" s="10" t="s">
        <v>34</v>
      </c>
      <c r="D14" s="5">
        <f t="shared" si="0"/>
        <v>44159</v>
      </c>
      <c r="E14" s="5">
        <v>37</v>
      </c>
      <c r="F14" s="6">
        <v>44122</v>
      </c>
      <c r="G14" s="5">
        <f t="shared" si="1"/>
        <v>31182</v>
      </c>
      <c r="H14" s="5">
        <v>31</v>
      </c>
      <c r="I14" s="6">
        <v>31151</v>
      </c>
      <c r="J14" s="7">
        <f t="shared" si="2"/>
        <v>41.616958501699706</v>
      </c>
      <c r="K14" s="7">
        <f t="shared" si="2"/>
        <v>19.354838709677423</v>
      </c>
      <c r="L14" s="7">
        <f t="shared" si="2"/>
        <v>41.63911270906231</v>
      </c>
      <c r="M14" s="8" t="s">
        <v>60</v>
      </c>
    </row>
    <row r="15" spans="1:13" s="8" customFormat="1" ht="15" customHeight="1" x14ac:dyDescent="0.3">
      <c r="A15" s="17"/>
      <c r="B15" s="17"/>
      <c r="C15" s="10" t="s">
        <v>35</v>
      </c>
      <c r="D15" s="5">
        <f t="shared" si="0"/>
        <v>34077</v>
      </c>
      <c r="E15" s="5">
        <v>211</v>
      </c>
      <c r="F15" s="6">
        <v>33866</v>
      </c>
      <c r="G15" s="5">
        <f t="shared" si="1"/>
        <v>37910</v>
      </c>
      <c r="H15" s="5">
        <v>235</v>
      </c>
      <c r="I15" s="6">
        <v>37675</v>
      </c>
      <c r="J15" s="7">
        <f t="shared" si="2"/>
        <v>-10.110788710102881</v>
      </c>
      <c r="K15" s="7">
        <f t="shared" si="2"/>
        <v>-10.212765957446813</v>
      </c>
      <c r="L15" s="7">
        <f t="shared" si="2"/>
        <v>-10.11015262110153</v>
      </c>
      <c r="M15" s="8" t="s">
        <v>60</v>
      </c>
    </row>
    <row r="16" spans="1:13" s="8" customFormat="1" ht="15" customHeight="1" x14ac:dyDescent="0.3">
      <c r="A16" s="17"/>
      <c r="B16" s="17"/>
      <c r="C16" s="10" t="s">
        <v>36</v>
      </c>
      <c r="D16" s="5">
        <f t="shared" ref="D16:I16" si="3">D17-D10-D11-D12-D13-D14-D15</f>
        <v>3240</v>
      </c>
      <c r="E16" s="5">
        <f t="shared" si="3"/>
        <v>24</v>
      </c>
      <c r="F16" s="5">
        <f t="shared" si="3"/>
        <v>3216</v>
      </c>
      <c r="G16" s="5">
        <f t="shared" si="3"/>
        <v>3149</v>
      </c>
      <c r="H16" s="5">
        <f t="shared" si="3"/>
        <v>18</v>
      </c>
      <c r="I16" s="5">
        <f t="shared" si="3"/>
        <v>3131</v>
      </c>
      <c r="J16" s="7">
        <f t="shared" si="2"/>
        <v>2.8898062877103836</v>
      </c>
      <c r="K16" s="7">
        <f t="shared" si="2"/>
        <v>33.333333333333329</v>
      </c>
      <c r="L16" s="7">
        <f t="shared" si="2"/>
        <v>2.7147876077930455</v>
      </c>
      <c r="M16" s="8" t="s">
        <v>60</v>
      </c>
    </row>
    <row r="17" spans="1:13" s="8" customFormat="1" ht="15" customHeight="1" x14ac:dyDescent="0.3">
      <c r="A17" s="17"/>
      <c r="B17" s="18"/>
      <c r="C17" s="10" t="s">
        <v>13</v>
      </c>
      <c r="D17" s="5">
        <f t="shared" si="0"/>
        <v>236317</v>
      </c>
      <c r="E17" s="5">
        <v>638</v>
      </c>
      <c r="F17" s="6">
        <v>235679</v>
      </c>
      <c r="G17" s="5">
        <f t="shared" si="1"/>
        <v>203561</v>
      </c>
      <c r="H17" s="5">
        <v>647</v>
      </c>
      <c r="I17" s="6">
        <v>202914</v>
      </c>
      <c r="J17" s="7">
        <f t="shared" si="2"/>
        <v>16.091491002696976</v>
      </c>
      <c r="K17" s="7">
        <f t="shared" si="2"/>
        <v>-1.391035548686248</v>
      </c>
      <c r="L17" s="7">
        <f t="shared" si="2"/>
        <v>16.147234789122479</v>
      </c>
      <c r="M17" s="8" t="s">
        <v>60</v>
      </c>
    </row>
    <row r="18" spans="1:13" s="8" customFormat="1" ht="15" customHeight="1" x14ac:dyDescent="0.3">
      <c r="A18" s="17"/>
      <c r="B18" s="19" t="s">
        <v>14</v>
      </c>
      <c r="C18" s="20"/>
      <c r="D18" s="5">
        <f t="shared" ref="D18:I18" si="4">D19-D4-D5-D6-D7-D8-D9-D17</f>
        <v>1833</v>
      </c>
      <c r="E18" s="5">
        <f t="shared" si="4"/>
        <v>9</v>
      </c>
      <c r="F18" s="5">
        <f t="shared" si="4"/>
        <v>1824</v>
      </c>
      <c r="G18" s="5">
        <f t="shared" si="4"/>
        <v>1421</v>
      </c>
      <c r="H18" s="5">
        <f t="shared" si="4"/>
        <v>6</v>
      </c>
      <c r="I18" s="5">
        <f t="shared" si="4"/>
        <v>1415</v>
      </c>
      <c r="J18" s="7">
        <f t="shared" si="2"/>
        <v>28.99366643209007</v>
      </c>
      <c r="K18" s="7">
        <f t="shared" si="2"/>
        <v>50</v>
      </c>
      <c r="L18" s="7">
        <f t="shared" si="2"/>
        <v>28.904593639575982</v>
      </c>
      <c r="M18" s="8" t="s">
        <v>60</v>
      </c>
    </row>
    <row r="19" spans="1:13" s="8" customFormat="1" ht="15" customHeight="1" x14ac:dyDescent="0.3">
      <c r="A19" s="18"/>
      <c r="B19" s="19" t="s">
        <v>15</v>
      </c>
      <c r="C19" s="20"/>
      <c r="D19" s="5">
        <f t="shared" si="0"/>
        <v>817610</v>
      </c>
      <c r="E19" s="5">
        <v>230184</v>
      </c>
      <c r="F19" s="6">
        <v>587426</v>
      </c>
      <c r="G19" s="5">
        <f t="shared" si="1"/>
        <v>843793</v>
      </c>
      <c r="H19" s="5">
        <v>350583</v>
      </c>
      <c r="I19" s="6">
        <v>493210</v>
      </c>
      <c r="J19" s="7">
        <f t="shared" si="2"/>
        <v>-3.1030122316729303</v>
      </c>
      <c r="K19" s="7">
        <f t="shared" si="2"/>
        <v>-34.342509477071047</v>
      </c>
      <c r="L19" s="7">
        <f t="shared" si="2"/>
        <v>19.102613491210651</v>
      </c>
      <c r="M19" s="8" t="s">
        <v>60</v>
      </c>
    </row>
    <row r="20" spans="1:13" s="8" customFormat="1" ht="15" customHeight="1" x14ac:dyDescent="0.3">
      <c r="A20" s="16" t="s">
        <v>16</v>
      </c>
      <c r="B20" s="19" t="s">
        <v>37</v>
      </c>
      <c r="C20" s="20"/>
      <c r="D20" s="5">
        <f t="shared" si="0"/>
        <v>12126</v>
      </c>
      <c r="E20" s="5">
        <v>25</v>
      </c>
      <c r="F20" s="6">
        <v>12101</v>
      </c>
      <c r="G20" s="5">
        <f t="shared" si="1"/>
        <v>11886</v>
      </c>
      <c r="H20" s="5">
        <v>28</v>
      </c>
      <c r="I20" s="6">
        <v>11858</v>
      </c>
      <c r="J20" s="7">
        <f t="shared" si="2"/>
        <v>2.0191822311963703</v>
      </c>
      <c r="K20" s="7">
        <f t="shared" si="2"/>
        <v>-10.71428571428571</v>
      </c>
      <c r="L20" s="7">
        <f t="shared" si="2"/>
        <v>2.0492494518468574</v>
      </c>
      <c r="M20" s="8" t="s">
        <v>60</v>
      </c>
    </row>
    <row r="21" spans="1:13" s="8" customFormat="1" ht="15" customHeight="1" x14ac:dyDescent="0.3">
      <c r="A21" s="17"/>
      <c r="B21" s="19" t="s">
        <v>38</v>
      </c>
      <c r="C21" s="20"/>
      <c r="D21" s="5">
        <f t="shared" si="0"/>
        <v>52442</v>
      </c>
      <c r="E21" s="5">
        <v>333</v>
      </c>
      <c r="F21" s="6">
        <v>52109</v>
      </c>
      <c r="G21" s="5">
        <f t="shared" si="1"/>
        <v>51736</v>
      </c>
      <c r="H21" s="5">
        <v>309</v>
      </c>
      <c r="I21" s="6">
        <v>51427</v>
      </c>
      <c r="J21" s="7">
        <f t="shared" si="2"/>
        <v>1.3646203803927559</v>
      </c>
      <c r="K21" s="7">
        <f t="shared" si="2"/>
        <v>7.7669902912621325</v>
      </c>
      <c r="L21" s="7">
        <f t="shared" si="2"/>
        <v>1.3261516324109879</v>
      </c>
      <c r="M21" s="8" t="s">
        <v>60</v>
      </c>
    </row>
    <row r="22" spans="1:13" s="8" customFormat="1" ht="15" customHeight="1" x14ac:dyDescent="0.3">
      <c r="A22" s="17"/>
      <c r="B22" s="19" t="s">
        <v>39</v>
      </c>
      <c r="C22" s="20"/>
      <c r="D22" s="5">
        <f t="shared" si="0"/>
        <v>363</v>
      </c>
      <c r="E22" s="5">
        <v>1</v>
      </c>
      <c r="F22" s="6">
        <v>362</v>
      </c>
      <c r="G22" s="5">
        <f t="shared" si="1"/>
        <v>393</v>
      </c>
      <c r="H22" s="5">
        <v>0</v>
      </c>
      <c r="I22" s="6">
        <v>393</v>
      </c>
      <c r="J22" s="7">
        <f t="shared" si="2"/>
        <v>-7.6335877862595432</v>
      </c>
      <c r="K22" s="7" t="str">
        <f t="shared" si="2"/>
        <v>-</v>
      </c>
      <c r="L22" s="7">
        <f t="shared" si="2"/>
        <v>-7.8880407124681913</v>
      </c>
      <c r="M22" s="8" t="s">
        <v>60</v>
      </c>
    </row>
    <row r="23" spans="1:13" s="8" customFormat="1" ht="15" customHeight="1" x14ac:dyDescent="0.3">
      <c r="A23" s="17"/>
      <c r="B23" s="19" t="s">
        <v>40</v>
      </c>
      <c r="C23" s="20"/>
      <c r="D23" s="5">
        <f t="shared" si="0"/>
        <v>388</v>
      </c>
      <c r="E23" s="5">
        <v>20</v>
      </c>
      <c r="F23" s="6">
        <v>368</v>
      </c>
      <c r="G23" s="5">
        <f t="shared" si="1"/>
        <v>549</v>
      </c>
      <c r="H23" s="5">
        <v>25</v>
      </c>
      <c r="I23" s="6">
        <v>524</v>
      </c>
      <c r="J23" s="7">
        <f t="shared" si="2"/>
        <v>-29.326047358834238</v>
      </c>
      <c r="K23" s="7">
        <f t="shared" si="2"/>
        <v>-19.999999999999996</v>
      </c>
      <c r="L23" s="7">
        <f t="shared" si="2"/>
        <v>-29.770992366412219</v>
      </c>
      <c r="M23" s="8" t="s">
        <v>60</v>
      </c>
    </row>
    <row r="24" spans="1:13" s="8" customFormat="1" ht="15" customHeight="1" x14ac:dyDescent="0.3">
      <c r="A24" s="17"/>
      <c r="B24" s="19" t="s">
        <v>41</v>
      </c>
      <c r="C24" s="20"/>
      <c r="D24" s="5">
        <f t="shared" si="0"/>
        <v>97</v>
      </c>
      <c r="E24" s="5">
        <v>13</v>
      </c>
      <c r="F24" s="6">
        <v>84</v>
      </c>
      <c r="G24" s="5">
        <f t="shared" si="1"/>
        <v>150</v>
      </c>
      <c r="H24" s="5">
        <v>3</v>
      </c>
      <c r="I24" s="6">
        <v>147</v>
      </c>
      <c r="J24" s="7">
        <f t="shared" si="2"/>
        <v>-35.333333333333336</v>
      </c>
      <c r="K24" s="7">
        <f t="shared" si="2"/>
        <v>333.33333333333331</v>
      </c>
      <c r="L24" s="7">
        <f t="shared" si="2"/>
        <v>-42.857142857142861</v>
      </c>
      <c r="M24" s="8" t="s">
        <v>60</v>
      </c>
    </row>
    <row r="25" spans="1:13" s="8" customFormat="1" ht="15" customHeight="1" x14ac:dyDescent="0.3">
      <c r="A25" s="17"/>
      <c r="B25" s="19" t="s">
        <v>17</v>
      </c>
      <c r="C25" s="20"/>
      <c r="D25" s="5">
        <f t="shared" ref="D25:I25" si="5">D26-D20-D21-D22-D23-D24</f>
        <v>1268</v>
      </c>
      <c r="E25" s="5">
        <f t="shared" si="5"/>
        <v>22</v>
      </c>
      <c r="F25" s="5">
        <f t="shared" si="5"/>
        <v>1246</v>
      </c>
      <c r="G25" s="5">
        <f t="shared" si="5"/>
        <v>1157</v>
      </c>
      <c r="H25" s="5">
        <f t="shared" si="5"/>
        <v>25</v>
      </c>
      <c r="I25" s="5">
        <f t="shared" si="5"/>
        <v>1132</v>
      </c>
      <c r="J25" s="7">
        <f t="shared" si="2"/>
        <v>9.5937770095073418</v>
      </c>
      <c r="K25" s="7">
        <f t="shared" si="2"/>
        <v>-12</v>
      </c>
      <c r="L25" s="7">
        <f t="shared" si="2"/>
        <v>10.070671378091877</v>
      </c>
      <c r="M25" s="8" t="s">
        <v>60</v>
      </c>
    </row>
    <row r="26" spans="1:13" s="8" customFormat="1" ht="15" customHeight="1" x14ac:dyDescent="0.3">
      <c r="A26" s="18"/>
      <c r="B26" s="19" t="s">
        <v>18</v>
      </c>
      <c r="C26" s="20"/>
      <c r="D26" s="5">
        <f t="shared" si="0"/>
        <v>66684</v>
      </c>
      <c r="E26" s="5">
        <v>414</v>
      </c>
      <c r="F26" s="6">
        <v>66270</v>
      </c>
      <c r="G26" s="5">
        <f t="shared" si="1"/>
        <v>65871</v>
      </c>
      <c r="H26" s="5">
        <v>390</v>
      </c>
      <c r="I26" s="6">
        <v>65481</v>
      </c>
      <c r="J26" s="7">
        <f t="shared" si="2"/>
        <v>1.2342305415129484</v>
      </c>
      <c r="K26" s="7">
        <f t="shared" si="2"/>
        <v>6.1538461538461542</v>
      </c>
      <c r="L26" s="7">
        <f t="shared" si="2"/>
        <v>1.2049296742566495</v>
      </c>
      <c r="M26" s="8" t="s">
        <v>60</v>
      </c>
    </row>
    <row r="27" spans="1:13" s="8" customFormat="1" ht="15" customHeight="1" x14ac:dyDescent="0.3">
      <c r="A27" s="16" t="s">
        <v>19</v>
      </c>
      <c r="B27" s="19" t="s">
        <v>42</v>
      </c>
      <c r="C27" s="20"/>
      <c r="D27" s="5">
        <f t="shared" si="0"/>
        <v>1003</v>
      </c>
      <c r="E27" s="5">
        <v>1</v>
      </c>
      <c r="F27" s="6">
        <v>1002</v>
      </c>
      <c r="G27" s="5">
        <f t="shared" si="1"/>
        <v>930</v>
      </c>
      <c r="H27" s="5">
        <v>4</v>
      </c>
      <c r="I27" s="6">
        <v>926</v>
      </c>
      <c r="J27" s="7">
        <f t="shared" si="2"/>
        <v>7.8494623655914086</v>
      </c>
      <c r="K27" s="7">
        <f t="shared" si="2"/>
        <v>-75</v>
      </c>
      <c r="L27" s="7">
        <f t="shared" si="2"/>
        <v>8.2073434125270026</v>
      </c>
      <c r="M27" s="8" t="s">
        <v>60</v>
      </c>
    </row>
    <row r="28" spans="1:13" s="8" customFormat="1" ht="15" customHeight="1" x14ac:dyDescent="0.3">
      <c r="A28" s="17"/>
      <c r="B28" s="19" t="s">
        <v>43</v>
      </c>
      <c r="C28" s="20"/>
      <c r="D28" s="5">
        <f t="shared" si="0"/>
        <v>6039</v>
      </c>
      <c r="E28" s="5">
        <v>3</v>
      </c>
      <c r="F28" s="6">
        <v>6036</v>
      </c>
      <c r="G28" s="5">
        <f t="shared" si="1"/>
        <v>5471</v>
      </c>
      <c r="H28" s="5">
        <v>6</v>
      </c>
      <c r="I28" s="6">
        <v>5465</v>
      </c>
      <c r="J28" s="7">
        <f t="shared" si="2"/>
        <v>10.382014256991411</v>
      </c>
      <c r="K28" s="7">
        <f t="shared" si="2"/>
        <v>-50</v>
      </c>
      <c r="L28" s="7">
        <f t="shared" si="2"/>
        <v>10.448307410795966</v>
      </c>
      <c r="M28" s="8" t="s">
        <v>60</v>
      </c>
    </row>
    <row r="29" spans="1:13" s="8" customFormat="1" ht="15" customHeight="1" x14ac:dyDescent="0.3">
      <c r="A29" s="17"/>
      <c r="B29" s="19" t="s">
        <v>44</v>
      </c>
      <c r="C29" s="20"/>
      <c r="D29" s="5">
        <f t="shared" si="0"/>
        <v>7903</v>
      </c>
      <c r="E29" s="5">
        <v>8</v>
      </c>
      <c r="F29" s="6">
        <v>7895</v>
      </c>
      <c r="G29" s="5">
        <f t="shared" si="1"/>
        <v>7536</v>
      </c>
      <c r="H29" s="5">
        <v>10</v>
      </c>
      <c r="I29" s="6">
        <v>7526</v>
      </c>
      <c r="J29" s="7">
        <f t="shared" si="2"/>
        <v>4.8699575371549786</v>
      </c>
      <c r="K29" s="7">
        <f t="shared" si="2"/>
        <v>-19.999999999999996</v>
      </c>
      <c r="L29" s="7">
        <f t="shared" si="2"/>
        <v>4.9030029231995842</v>
      </c>
      <c r="M29" s="8" t="s">
        <v>60</v>
      </c>
    </row>
    <row r="30" spans="1:13" s="8" customFormat="1" ht="15" customHeight="1" x14ac:dyDescent="0.3">
      <c r="A30" s="17"/>
      <c r="B30" s="19" t="s">
        <v>45</v>
      </c>
      <c r="C30" s="20"/>
      <c r="D30" s="5">
        <f t="shared" si="0"/>
        <v>1873</v>
      </c>
      <c r="E30" s="5">
        <v>0</v>
      </c>
      <c r="F30" s="6">
        <v>1873</v>
      </c>
      <c r="G30" s="5">
        <f t="shared" si="1"/>
        <v>1876</v>
      </c>
      <c r="H30" s="5">
        <v>1</v>
      </c>
      <c r="I30" s="6">
        <v>1875</v>
      </c>
      <c r="J30" s="7">
        <f t="shared" si="2"/>
        <v>-0.15991471215351938</v>
      </c>
      <c r="K30" s="7">
        <f t="shared" si="2"/>
        <v>-100</v>
      </c>
      <c r="L30" s="7">
        <f t="shared" si="2"/>
        <v>-0.10666666666666602</v>
      </c>
      <c r="M30" s="8" t="s">
        <v>60</v>
      </c>
    </row>
    <row r="31" spans="1:13" s="8" customFormat="1" ht="15" customHeight="1" x14ac:dyDescent="0.3">
      <c r="A31" s="17"/>
      <c r="B31" s="19" t="s">
        <v>46</v>
      </c>
      <c r="C31" s="20"/>
      <c r="D31" s="5">
        <f t="shared" si="0"/>
        <v>2866</v>
      </c>
      <c r="E31" s="5">
        <v>0</v>
      </c>
      <c r="F31" s="6">
        <v>2866</v>
      </c>
      <c r="G31" s="5">
        <f t="shared" si="1"/>
        <v>2730</v>
      </c>
      <c r="H31" s="5">
        <v>2</v>
      </c>
      <c r="I31" s="6">
        <v>2728</v>
      </c>
      <c r="J31" s="7">
        <f t="shared" si="2"/>
        <v>4.9816849816849862</v>
      </c>
      <c r="K31" s="7">
        <f t="shared" si="2"/>
        <v>-100</v>
      </c>
      <c r="L31" s="7">
        <f t="shared" si="2"/>
        <v>5.0586510263929574</v>
      </c>
      <c r="M31" s="8" t="s">
        <v>60</v>
      </c>
    </row>
    <row r="32" spans="1:13" s="8" customFormat="1" ht="15" customHeight="1" x14ac:dyDescent="0.3">
      <c r="A32" s="17"/>
      <c r="B32" s="19" t="s">
        <v>47</v>
      </c>
      <c r="C32" s="20"/>
      <c r="D32" s="5">
        <f t="shared" si="0"/>
        <v>1307</v>
      </c>
      <c r="E32" s="5">
        <v>2</v>
      </c>
      <c r="F32" s="6">
        <v>1305</v>
      </c>
      <c r="G32" s="5">
        <f t="shared" si="1"/>
        <v>1347</v>
      </c>
      <c r="H32" s="5">
        <v>10</v>
      </c>
      <c r="I32" s="6">
        <v>1337</v>
      </c>
      <c r="J32" s="7">
        <f t="shared" si="2"/>
        <v>-2.9695619896065284</v>
      </c>
      <c r="K32" s="7">
        <f t="shared" si="2"/>
        <v>-80</v>
      </c>
      <c r="L32" s="7">
        <f t="shared" si="2"/>
        <v>-2.3934181002243871</v>
      </c>
      <c r="M32" s="8" t="s">
        <v>60</v>
      </c>
    </row>
    <row r="33" spans="1:13" s="8" customFormat="1" ht="15" customHeight="1" x14ac:dyDescent="0.3">
      <c r="A33" s="17"/>
      <c r="B33" s="19" t="s">
        <v>48</v>
      </c>
      <c r="C33" s="20"/>
      <c r="D33" s="5">
        <f t="shared" si="0"/>
        <v>1423</v>
      </c>
      <c r="E33" s="5">
        <v>8</v>
      </c>
      <c r="F33" s="6">
        <v>1415</v>
      </c>
      <c r="G33" s="5">
        <f t="shared" si="1"/>
        <v>1320</v>
      </c>
      <c r="H33" s="5">
        <v>2</v>
      </c>
      <c r="I33" s="6">
        <v>1318</v>
      </c>
      <c r="J33" s="7">
        <f t="shared" si="2"/>
        <v>7.8030303030303116</v>
      </c>
      <c r="K33" s="7">
        <f t="shared" si="2"/>
        <v>300</v>
      </c>
      <c r="L33" s="7">
        <f t="shared" si="2"/>
        <v>7.3596358118361183</v>
      </c>
      <c r="M33" s="8" t="s">
        <v>60</v>
      </c>
    </row>
    <row r="34" spans="1:13" s="8" customFormat="1" ht="15" customHeight="1" x14ac:dyDescent="0.3">
      <c r="A34" s="17"/>
      <c r="B34" s="19" t="s">
        <v>49</v>
      </c>
      <c r="C34" s="20"/>
      <c r="D34" s="5">
        <f t="shared" si="0"/>
        <v>9680</v>
      </c>
      <c r="E34" s="5">
        <v>7</v>
      </c>
      <c r="F34" s="6">
        <v>9673</v>
      </c>
      <c r="G34" s="5">
        <f t="shared" si="1"/>
        <v>7611</v>
      </c>
      <c r="H34" s="5">
        <v>9</v>
      </c>
      <c r="I34" s="6">
        <v>7602</v>
      </c>
      <c r="J34" s="7">
        <f t="shared" si="2"/>
        <v>27.184338457495727</v>
      </c>
      <c r="K34" s="7">
        <f t="shared" si="2"/>
        <v>-22.222222222222221</v>
      </c>
      <c r="L34" s="7">
        <f t="shared" si="2"/>
        <v>27.242830833991061</v>
      </c>
      <c r="M34" s="8" t="s">
        <v>60</v>
      </c>
    </row>
    <row r="35" spans="1:13" s="8" customFormat="1" ht="15" customHeight="1" x14ac:dyDescent="0.3">
      <c r="A35" s="17"/>
      <c r="B35" s="19" t="s">
        <v>50</v>
      </c>
      <c r="C35" s="20"/>
      <c r="D35" s="5">
        <f t="shared" si="0"/>
        <v>896</v>
      </c>
      <c r="E35" s="5">
        <v>1</v>
      </c>
      <c r="F35" s="6">
        <v>895</v>
      </c>
      <c r="G35" s="5">
        <f t="shared" si="1"/>
        <v>933</v>
      </c>
      <c r="H35" s="5">
        <v>1</v>
      </c>
      <c r="I35" s="6">
        <v>932</v>
      </c>
      <c r="J35" s="7">
        <f t="shared" si="2"/>
        <v>-3.9657020364415874</v>
      </c>
      <c r="K35" s="7">
        <f t="shared" si="2"/>
        <v>0</v>
      </c>
      <c r="L35" s="7">
        <f t="shared" si="2"/>
        <v>-3.9699570815450613</v>
      </c>
      <c r="M35" s="8" t="s">
        <v>60</v>
      </c>
    </row>
    <row r="36" spans="1:13" s="8" customFormat="1" ht="15" customHeight="1" x14ac:dyDescent="0.3">
      <c r="A36" s="17"/>
      <c r="B36" s="19" t="s">
        <v>51</v>
      </c>
      <c r="C36" s="20"/>
      <c r="D36" s="5">
        <f t="shared" si="0"/>
        <v>213</v>
      </c>
      <c r="E36" s="5">
        <v>0</v>
      </c>
      <c r="F36" s="6">
        <v>213</v>
      </c>
      <c r="G36" s="5">
        <f t="shared" si="1"/>
        <v>162</v>
      </c>
      <c r="H36" s="5">
        <v>0</v>
      </c>
      <c r="I36" s="6">
        <v>162</v>
      </c>
      <c r="J36" s="7">
        <f t="shared" si="2"/>
        <v>31.481481481481488</v>
      </c>
      <c r="K36" s="7" t="str">
        <f t="shared" si="2"/>
        <v>-</v>
      </c>
      <c r="L36" s="7">
        <f t="shared" si="2"/>
        <v>31.481481481481488</v>
      </c>
      <c r="M36" s="8" t="s">
        <v>60</v>
      </c>
    </row>
    <row r="37" spans="1:13" s="8" customFormat="1" ht="15" customHeight="1" x14ac:dyDescent="0.3">
      <c r="A37" s="17"/>
      <c r="B37" s="19" t="s">
        <v>52</v>
      </c>
      <c r="C37" s="20"/>
      <c r="D37" s="5">
        <f t="shared" si="0"/>
        <v>967</v>
      </c>
      <c r="E37" s="5">
        <v>2</v>
      </c>
      <c r="F37" s="6">
        <v>965</v>
      </c>
      <c r="G37" s="5">
        <f t="shared" si="1"/>
        <v>999</v>
      </c>
      <c r="H37" s="5">
        <v>2</v>
      </c>
      <c r="I37" s="6">
        <v>997</v>
      </c>
      <c r="J37" s="7">
        <f t="shared" si="2"/>
        <v>-3.2032032032032087</v>
      </c>
      <c r="K37" s="7">
        <f t="shared" si="2"/>
        <v>0</v>
      </c>
      <c r="L37" s="7">
        <f t="shared" si="2"/>
        <v>-3.2096288866599765</v>
      </c>
      <c r="M37" s="8" t="s">
        <v>60</v>
      </c>
    </row>
    <row r="38" spans="1:13" s="8" customFormat="1" ht="15" customHeight="1" x14ac:dyDescent="0.3">
      <c r="A38" s="17"/>
      <c r="B38" s="19" t="s">
        <v>53</v>
      </c>
      <c r="C38" s="20"/>
      <c r="D38" s="5">
        <f t="shared" si="0"/>
        <v>1609</v>
      </c>
      <c r="E38" s="5">
        <v>0</v>
      </c>
      <c r="F38" s="6">
        <v>1609</v>
      </c>
      <c r="G38" s="5">
        <f t="shared" si="1"/>
        <v>1118</v>
      </c>
      <c r="H38" s="5">
        <v>0</v>
      </c>
      <c r="I38" s="6">
        <v>1118</v>
      </c>
      <c r="J38" s="7">
        <f t="shared" si="2"/>
        <v>43.917710196779971</v>
      </c>
      <c r="K38" s="7" t="str">
        <f t="shared" si="2"/>
        <v>-</v>
      </c>
      <c r="L38" s="7">
        <f t="shared" si="2"/>
        <v>43.917710196779971</v>
      </c>
      <c r="M38" s="8" t="s">
        <v>60</v>
      </c>
    </row>
    <row r="39" spans="1:13" s="8" customFormat="1" ht="15" customHeight="1" x14ac:dyDescent="0.3">
      <c r="A39" s="17"/>
      <c r="B39" s="19" t="s">
        <v>20</v>
      </c>
      <c r="C39" s="20"/>
      <c r="D39" s="5">
        <f t="shared" ref="D39:I39" si="6">D40-D27-D28-D29-D30-D31-D32-D33-D34-D35-D36-D37-D38</f>
        <v>6058</v>
      </c>
      <c r="E39" s="5">
        <f t="shared" si="6"/>
        <v>2</v>
      </c>
      <c r="F39" s="5">
        <f t="shared" si="6"/>
        <v>6056</v>
      </c>
      <c r="G39" s="5">
        <f t="shared" si="6"/>
        <v>5225</v>
      </c>
      <c r="H39" s="5">
        <f t="shared" si="6"/>
        <v>2</v>
      </c>
      <c r="I39" s="5">
        <f t="shared" si="6"/>
        <v>5223</v>
      </c>
      <c r="J39" s="7">
        <f t="shared" si="2"/>
        <v>15.942583732057415</v>
      </c>
      <c r="K39" s="7">
        <f t="shared" si="2"/>
        <v>0</v>
      </c>
      <c r="L39" s="7">
        <f t="shared" si="2"/>
        <v>15.948688493203145</v>
      </c>
      <c r="M39" s="8" t="s">
        <v>60</v>
      </c>
    </row>
    <row r="40" spans="1:13" s="8" customFormat="1" ht="15" customHeight="1" x14ac:dyDescent="0.3">
      <c r="A40" s="18"/>
      <c r="B40" s="19" t="s">
        <v>21</v>
      </c>
      <c r="C40" s="20"/>
      <c r="D40" s="5">
        <f t="shared" si="0"/>
        <v>41837</v>
      </c>
      <c r="E40" s="5">
        <v>34</v>
      </c>
      <c r="F40" s="6">
        <v>41803</v>
      </c>
      <c r="G40" s="5">
        <f t="shared" si="1"/>
        <v>37258</v>
      </c>
      <c r="H40" s="5">
        <v>49</v>
      </c>
      <c r="I40" s="6">
        <v>37209</v>
      </c>
      <c r="J40" s="7">
        <f t="shared" si="2"/>
        <v>12.289977991303891</v>
      </c>
      <c r="K40" s="7">
        <f t="shared" si="2"/>
        <v>-30.612244897959183</v>
      </c>
      <c r="L40" s="7">
        <f t="shared" si="2"/>
        <v>12.346475315111928</v>
      </c>
      <c r="M40" s="8" t="s">
        <v>60</v>
      </c>
    </row>
    <row r="41" spans="1:13" s="8" customFormat="1" ht="15" customHeight="1" x14ac:dyDescent="0.3">
      <c r="A41" s="16" t="s">
        <v>22</v>
      </c>
      <c r="B41" s="19" t="s">
        <v>54</v>
      </c>
      <c r="C41" s="20"/>
      <c r="D41" s="5">
        <f t="shared" si="0"/>
        <v>9725</v>
      </c>
      <c r="E41" s="5">
        <v>26</v>
      </c>
      <c r="F41" s="6">
        <v>9699</v>
      </c>
      <c r="G41" s="5">
        <f t="shared" si="1"/>
        <v>9985</v>
      </c>
      <c r="H41" s="5">
        <v>22</v>
      </c>
      <c r="I41" s="6">
        <v>9963</v>
      </c>
      <c r="J41" s="7">
        <f t="shared" si="2"/>
        <v>-2.6039058587881803</v>
      </c>
      <c r="K41" s="7">
        <f t="shared" si="2"/>
        <v>18.181818181818187</v>
      </c>
      <c r="L41" s="7">
        <f t="shared" si="2"/>
        <v>-2.6498042758205331</v>
      </c>
      <c r="M41" s="8" t="s">
        <v>60</v>
      </c>
    </row>
    <row r="42" spans="1:13" s="8" customFormat="1" ht="15" customHeight="1" x14ac:dyDescent="0.3">
      <c r="A42" s="17"/>
      <c r="B42" s="19" t="s">
        <v>55</v>
      </c>
      <c r="C42" s="20"/>
      <c r="D42" s="5">
        <f t="shared" si="0"/>
        <v>1786</v>
      </c>
      <c r="E42" s="5">
        <v>4</v>
      </c>
      <c r="F42" s="6">
        <v>1782</v>
      </c>
      <c r="G42" s="5">
        <f t="shared" si="1"/>
        <v>1486</v>
      </c>
      <c r="H42" s="5">
        <v>4</v>
      </c>
      <c r="I42" s="6">
        <v>1482</v>
      </c>
      <c r="J42" s="7">
        <f t="shared" si="2"/>
        <v>20.188425302826385</v>
      </c>
      <c r="K42" s="7">
        <f t="shared" si="2"/>
        <v>0</v>
      </c>
      <c r="L42" s="7">
        <f t="shared" si="2"/>
        <v>20.242914979757074</v>
      </c>
      <c r="M42" s="8" t="s">
        <v>60</v>
      </c>
    </row>
    <row r="43" spans="1:13" s="8" customFormat="1" ht="15" customHeight="1" x14ac:dyDescent="0.3">
      <c r="A43" s="17"/>
      <c r="B43" s="19" t="s">
        <v>23</v>
      </c>
      <c r="C43" s="20"/>
      <c r="D43" s="5">
        <f t="shared" ref="D43:I43" si="7">D44-D41-D42</f>
        <v>315</v>
      </c>
      <c r="E43" s="5">
        <f t="shared" si="7"/>
        <v>1</v>
      </c>
      <c r="F43" s="5">
        <f t="shared" si="7"/>
        <v>314</v>
      </c>
      <c r="G43" s="5">
        <f t="shared" si="7"/>
        <v>248</v>
      </c>
      <c r="H43" s="5">
        <f t="shared" si="7"/>
        <v>3</v>
      </c>
      <c r="I43" s="5">
        <f t="shared" si="7"/>
        <v>245</v>
      </c>
      <c r="J43" s="7">
        <f t="shared" si="2"/>
        <v>27.016129032258075</v>
      </c>
      <c r="K43" s="7">
        <f t="shared" si="2"/>
        <v>-66.666666666666671</v>
      </c>
      <c r="L43" s="7">
        <f t="shared" si="2"/>
        <v>28.163265306122454</v>
      </c>
      <c r="M43" s="8" t="s">
        <v>60</v>
      </c>
    </row>
    <row r="44" spans="1:13" s="8" customFormat="1" ht="15" customHeight="1" x14ac:dyDescent="0.3">
      <c r="A44" s="18"/>
      <c r="B44" s="19" t="s">
        <v>24</v>
      </c>
      <c r="C44" s="20"/>
      <c r="D44" s="5">
        <f t="shared" si="0"/>
        <v>11826</v>
      </c>
      <c r="E44" s="5">
        <v>31</v>
      </c>
      <c r="F44" s="6">
        <v>11795</v>
      </c>
      <c r="G44" s="5">
        <f t="shared" si="1"/>
        <v>11719</v>
      </c>
      <c r="H44" s="5">
        <v>29</v>
      </c>
      <c r="I44" s="6">
        <v>11690</v>
      </c>
      <c r="J44" s="7">
        <f t="shared" si="2"/>
        <v>0.91304718832665444</v>
      </c>
      <c r="K44" s="7">
        <f t="shared" si="2"/>
        <v>6.8965517241379226</v>
      </c>
      <c r="L44" s="7">
        <f t="shared" si="2"/>
        <v>0.89820359281436168</v>
      </c>
      <c r="M44" s="8" t="s">
        <v>60</v>
      </c>
    </row>
    <row r="45" spans="1:13" s="8" customFormat="1" ht="20.25" customHeight="1" x14ac:dyDescent="0.3">
      <c r="A45" s="16" t="s">
        <v>25</v>
      </c>
      <c r="B45" s="19" t="s">
        <v>56</v>
      </c>
      <c r="C45" s="20"/>
      <c r="D45" s="5">
        <f t="shared" si="0"/>
        <v>465</v>
      </c>
      <c r="E45" s="5">
        <v>11</v>
      </c>
      <c r="F45" s="6">
        <v>454</v>
      </c>
      <c r="G45" s="5">
        <f t="shared" si="1"/>
        <v>415</v>
      </c>
      <c r="H45" s="5">
        <v>12</v>
      </c>
      <c r="I45" s="6">
        <v>403</v>
      </c>
      <c r="J45" s="7">
        <f t="shared" si="2"/>
        <v>12.048192771084331</v>
      </c>
      <c r="K45" s="7">
        <f t="shared" si="2"/>
        <v>-8.3333333333333375</v>
      </c>
      <c r="L45" s="7">
        <f t="shared" si="2"/>
        <v>12.655086848635232</v>
      </c>
      <c r="M45" s="8" t="s">
        <v>60</v>
      </c>
    </row>
    <row r="46" spans="1:13" s="8" customFormat="1" ht="17.25" customHeight="1" x14ac:dyDescent="0.3">
      <c r="A46" s="17"/>
      <c r="B46" s="19" t="s">
        <v>26</v>
      </c>
      <c r="C46" s="20"/>
      <c r="D46" s="5">
        <f t="shared" ref="D46:I46" si="8">D47-D45</f>
        <v>560</v>
      </c>
      <c r="E46" s="5">
        <f t="shared" si="8"/>
        <v>5</v>
      </c>
      <c r="F46" s="5">
        <f t="shared" si="8"/>
        <v>555</v>
      </c>
      <c r="G46" s="5">
        <f t="shared" si="8"/>
        <v>565</v>
      </c>
      <c r="H46" s="5">
        <f t="shared" si="8"/>
        <v>2</v>
      </c>
      <c r="I46" s="5">
        <f t="shared" si="8"/>
        <v>563</v>
      </c>
      <c r="J46" s="7">
        <f t="shared" si="2"/>
        <v>-0.88495575221239076</v>
      </c>
      <c r="K46" s="7">
        <f t="shared" si="2"/>
        <v>150</v>
      </c>
      <c r="L46" s="7">
        <f t="shared" si="2"/>
        <v>-1.4209591474245165</v>
      </c>
      <c r="M46" s="8" t="s">
        <v>60</v>
      </c>
    </row>
    <row r="47" spans="1:13" s="8" customFormat="1" ht="19.5" customHeight="1" x14ac:dyDescent="0.3">
      <c r="A47" s="18"/>
      <c r="B47" s="26" t="s">
        <v>27</v>
      </c>
      <c r="C47" s="27"/>
      <c r="D47" s="5">
        <f t="shared" si="0"/>
        <v>1025</v>
      </c>
      <c r="E47" s="5">
        <v>16</v>
      </c>
      <c r="F47" s="6">
        <v>1009</v>
      </c>
      <c r="G47" s="5">
        <f t="shared" si="1"/>
        <v>980</v>
      </c>
      <c r="H47" s="5">
        <v>14</v>
      </c>
      <c r="I47" s="6">
        <v>966</v>
      </c>
      <c r="J47" s="7">
        <f t="shared" si="2"/>
        <v>4.5918367346938771</v>
      </c>
      <c r="K47" s="7">
        <f t="shared" si="2"/>
        <v>14.285714285714279</v>
      </c>
      <c r="L47" s="7">
        <f t="shared" si="2"/>
        <v>4.451345755693592</v>
      </c>
      <c r="M47" s="8" t="s">
        <v>60</v>
      </c>
    </row>
    <row r="48" spans="1:13" s="8" customFormat="1" ht="15" customHeight="1" x14ac:dyDescent="0.3">
      <c r="A48" s="11"/>
      <c r="B48" s="28" t="s">
        <v>28</v>
      </c>
      <c r="C48" s="27"/>
      <c r="D48" s="5">
        <f t="shared" si="0"/>
        <v>149</v>
      </c>
      <c r="E48" s="5">
        <v>56</v>
      </c>
      <c r="F48" s="12">
        <v>93</v>
      </c>
      <c r="G48" s="5">
        <f t="shared" si="1"/>
        <v>153</v>
      </c>
      <c r="H48" s="13">
        <v>55</v>
      </c>
      <c r="I48" s="12">
        <v>98</v>
      </c>
      <c r="J48" s="14">
        <f t="shared" si="2"/>
        <v>-2.6143790849673221</v>
      </c>
      <c r="K48" s="14">
        <f t="shared" si="2"/>
        <v>1.8181818181818077</v>
      </c>
      <c r="L48" s="14">
        <f t="shared" si="2"/>
        <v>-5.1020408163265252</v>
      </c>
      <c r="M48" s="8" t="s">
        <v>60</v>
      </c>
    </row>
    <row r="49" spans="1:13" s="8" customFormat="1" ht="15" customHeight="1" x14ac:dyDescent="0.3">
      <c r="A49" s="15"/>
      <c r="B49" s="25" t="s">
        <v>29</v>
      </c>
      <c r="C49" s="20"/>
      <c r="D49" s="5">
        <f>D19+D26+D40+D44+D47+D48</f>
        <v>939131</v>
      </c>
      <c r="E49" s="5">
        <f t="shared" ref="E49:I49" si="9">E19+E26+E40+E44+E47+E48</f>
        <v>230735</v>
      </c>
      <c r="F49" s="5">
        <f t="shared" si="9"/>
        <v>708396</v>
      </c>
      <c r="G49" s="5">
        <f t="shared" si="9"/>
        <v>959774</v>
      </c>
      <c r="H49" s="5">
        <f t="shared" si="9"/>
        <v>351120</v>
      </c>
      <c r="I49" s="5">
        <f t="shared" si="9"/>
        <v>608654</v>
      </c>
      <c r="J49" s="7">
        <f t="shared" si="2"/>
        <v>-2.150818838601587</v>
      </c>
      <c r="K49" s="7">
        <f t="shared" si="2"/>
        <v>-34.285999088630668</v>
      </c>
      <c r="L49" s="7">
        <f t="shared" si="2"/>
        <v>16.387307074298363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2019-11-20T05:25:31Z</cp:lastPrinted>
  <dcterms:created xsi:type="dcterms:W3CDTF">2018-08-16T04:21:57Z</dcterms:created>
  <dcterms:modified xsi:type="dcterms:W3CDTF">2019-11-21T06:51:11Z</dcterms:modified>
</cp:coreProperties>
</file>