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10\"/>
    </mc:Choice>
  </mc:AlternateContent>
  <bookViews>
    <workbookView xWindow="0" yWindow="0" windowWidth="23040" windowHeight="9132"/>
  </bookViews>
  <sheets>
    <sheet name="來臺旅客按居住地" sheetId="1" r:id="rId1"/>
  </sheets>
  <calcPr calcId="162913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6" i="1" s="1"/>
  <c r="G19" i="1"/>
  <c r="G20" i="1"/>
  <c r="G21" i="1"/>
  <c r="G22" i="1"/>
  <c r="G23" i="1"/>
  <c r="G24" i="1"/>
  <c r="G4" i="1"/>
  <c r="D48" i="1"/>
  <c r="D45" i="1"/>
  <c r="D47" i="1"/>
  <c r="D46" i="1" s="1"/>
  <c r="D41" i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39" i="1" l="1"/>
  <c r="G25" i="1"/>
  <c r="D18" i="1"/>
  <c r="D43" i="1"/>
  <c r="D16" i="1"/>
  <c r="D39" i="1"/>
  <c r="D25" i="1"/>
  <c r="G43" i="1"/>
  <c r="G18" i="1"/>
  <c r="G49" i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<sst xmlns="http://schemas.openxmlformats.org/spreadsheetml/2006/main" count="114" uniqueCount="63">
  <si>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</si>
  <si>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</si>
  <si>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</si>
  <si>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</si>
  <si>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</si>
  <si>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</si>
  <si>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</si>
  <si>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</si>
  <si>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</si>
  <si>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</si>
  <si>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</si>
  <si>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</si>
  <si>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</si>
  <si>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</si>
  <si>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</si>
  <si>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</si>
  <si>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</si>
  <si>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</si>
  <si>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</si>
  <si>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</si>
  <si>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</si>
  <si>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</si>
  <si>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</si>
  <si>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</si>
  <si>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</si>
  <si>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</si>
  <si>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</si>
  <si>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</si>
  <si>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</si>
  <si>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</si>
  <si>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</si>
  <si>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</si>
  <si>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</si>
  <si>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</si>
  <si>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</si>
  <si>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</si>
  <si>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</si>
  <si>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</si>
  <si>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</si>
  <si>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</si>
  <si>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</si>
  <si>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</si>
  <si>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</si>
  <si>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</si>
  <si>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</si>
  <si>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</si>
  <si>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</si>
  <si>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</si>
  <si>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</si>
  <si>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</si>
  <si>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</si>
  <si>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</si>
  <si>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</si>
  <si>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</si>
  <si>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</si>
  <si>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</si>
  <si>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</si>
  <si>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108年1至10月來臺旅客人次及成長率－按居住地分
Table 1-2 Visitor Arrivals by Residence,
January-October,2019</t>
  </si>
  <si>
    <t>108年1至10月 Jan.-October., 2019</t>
  </si>
  <si>
    <t>107年1至10月 Jan.-October., 2018</t>
  </si>
  <si>
    <t/>
  </si>
  <si>
    <t>註1: 本表華僑旅客包含持入境特別簽證之大陸地區、港澳居民，及長期旅居境外之無戶籍國民。</t>
  </si>
  <si>
    <t>註2: 資料來源：內政部移民署。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</si>
</sst>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workbookViewId="0">
      <pane ySplit="3" topLeftCell="A4" activePane="bottomLeft" state="frozen"/>
      <selection pane="bottomLeft" activeCell="F53" sqref="F53"/>
    </sheetView>
  </sheetViews>
  <sheetFormatPr defaultColWidth="9" defaultRowHeight="16.2" x14ac:dyDescent="0.3"/>
  <cols>
    <col min="1" max="1" width="3.33203125" style="1" customWidth="1"/>
    <col min="2" max="2" width="3.88671875" style="1" customWidth="1"/>
    <col min="3" max="3" width="16.109375" style="1" customWidth="1"/>
    <col min="4" max="4" width="8.109375" style="1" customWidth="1"/>
    <col min="5" max="5" width="8" style="1" customWidth="1"/>
    <col min="6" max="6" width="9.109375" style="1" customWidth="1"/>
    <col min="7" max="7" width="8.21875" style="1" customWidth="1"/>
    <col min="8" max="8" width="8" style="1" customWidth="1"/>
    <col min="9" max="9" width="8.44140625" style="1" customWidth="1"/>
    <col min="10" max="10" width="6.44140625" style="1" customWidth="1"/>
    <col min="11" max="11" width="7.33203125" style="1" customWidth="1"/>
    <col min="12" max="12" width="7.77734375" style="1" customWidth="1"/>
    <col min="13" max="16384" width="9" style="1"/>
  </cols>
  <sheetData>
    <row r="1" spans="1:13" ht="63" customHeight="1" x14ac:dyDescent="0.3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3" s="2" customFormat="1" ht="24.6" customHeight="1" x14ac:dyDescent="0.3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r="3" spans="1:13" s="2" customFormat="1" ht="48.6" customHeight="1" x14ac:dyDescent="0.3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3">
      <c r="A4" s="16" t="s">
        <v>5</v>
      </c>
      <c r="B4" s="19" t="s">
        <v>6</v>
      </c>
      <c r="C4" s="20"/>
      <c r="D4" s="5">
        <f>E4+F4</f>
        <v>1421445</v>
      </c>
      <c r="E4" s="5">
        <v>1327046</v>
      </c>
      <c r="F4" s="6">
        <v>94399</v>
      </c>
      <c r="G4" s="5">
        <f>H4+I4</f>
        <v>1351612</v>
      </c>
      <c r="H4" s="5">
        <v>1258336</v>
      </c>
      <c r="I4" s="6">
        <v>93276</v>
      </c>
      <c r="J4" s="7">
        <f>IF(G4=0,"-",((D4/G4)-1)*100)</f>
        <v>5.1666454574241794</v>
      </c>
      <c r="K4" s="7">
        <f>IF(H4=0,"-",((E4/H4)-1)*100)</f>
        <v>5.4603857793149135</v>
      </c>
      <c r="L4" s="7">
        <f>IF(I4=0,"-",((F4/I4)-1)*100)</f>
        <v>1.203953857369533</v>
      </c>
      <c r="M4" s="8" t="s">
        <v>60</v>
      </c>
    </row>
    <row r="5" spans="1:13" s="8" customFormat="1" ht="15" customHeight="1" x14ac:dyDescent="0.3">
      <c r="A5" s="17"/>
      <c r="B5" s="19" t="s">
        <v>7</v>
      </c>
      <c r="C5" s="20"/>
      <c r="D5" s="5">
        <f t="shared" ref="D5:D48" si="0">E5+F5</f>
        <v>2513341</v>
      </c>
      <c r="E5" s="5">
        <v>2487438</v>
      </c>
      <c r="F5" s="6">
        <v>25903</v>
      </c>
      <c r="G5" s="5">
        <f t="shared" ref="G5:G48" si="1">H5+I5</f>
        <v>2255493</v>
      </c>
      <c r="H5" s="5">
        <v>2228119</v>
      </c>
      <c r="I5" s="6">
        <v>27374</v>
      </c>
      <c r="J5" s="7">
        <f t="shared" ref="J5:L49" si="2">IF(G5=0,"-",((D5/G5)-1)*100)</f>
        <v>11.432001784088897</v>
      </c>
      <c r="K5" s="7">
        <f t="shared" si="2"/>
        <v>11.638471733332011</v>
      </c>
      <c r="L5" s="7">
        <f t="shared" si="2"/>
        <v>-5.3737122817271832</v>
      </c>
      <c r="M5" s="8" t="s">
        <v>60</v>
      </c>
    </row>
    <row r="6" spans="1:13" s="8" customFormat="1" ht="15" customHeight="1" x14ac:dyDescent="0.3">
      <c r="A6" s="17"/>
      <c r="B6" s="19" t="s">
        <v>8</v>
      </c>
      <c r="C6" s="20"/>
      <c r="D6" s="5">
        <f t="shared" si="0"/>
        <v>1725634</v>
      </c>
      <c r="E6" s="5">
        <v>1441</v>
      </c>
      <c r="F6" s="6">
        <v>1724193</v>
      </c>
      <c r="G6" s="5">
        <f t="shared" si="1"/>
        <v>1565783</v>
      </c>
      <c r="H6" s="5">
        <v>1301</v>
      </c>
      <c r="I6" s="6">
        <v>1564482</v>
      </c>
      <c r="J6" s="7">
        <f t="shared" si="2"/>
        <v>10.209013637266473</v>
      </c>
      <c r="K6" s="7">
        <f t="shared" si="2"/>
        <v>10.760953112990013</v>
      </c>
      <c r="L6" s="7">
        <f t="shared" si="2"/>
        <v>10.20855465259427</v>
      </c>
      <c r="M6" s="8" t="s">
        <v>60</v>
      </c>
    </row>
    <row r="7" spans="1:13" s="8" customFormat="1" ht="15" customHeight="1" x14ac:dyDescent="0.3">
      <c r="A7" s="17"/>
      <c r="B7" s="19" t="s">
        <v>9</v>
      </c>
      <c r="C7" s="20"/>
      <c r="D7" s="5">
        <f t="shared" si="0"/>
        <v>942755</v>
      </c>
      <c r="E7" s="5">
        <v>3209</v>
      </c>
      <c r="F7" s="6">
        <v>939546</v>
      </c>
      <c r="G7" s="5">
        <f t="shared" si="1"/>
        <v>809793</v>
      </c>
      <c r="H7" s="5">
        <v>3250</v>
      </c>
      <c r="I7" s="6">
        <v>806543</v>
      </c>
      <c r="J7" s="7">
        <f t="shared" si="2"/>
        <v>16.419257760933959</v>
      </c>
      <c r="K7" s="7">
        <f t="shared" si="2"/>
        <v>-1.2615384615384584</v>
      </c>
      <c r="L7" s="7">
        <f t="shared" si="2"/>
        <v>16.49050329616648</v>
      </c>
      <c r="M7" s="8" t="s">
        <v>60</v>
      </c>
    </row>
    <row r="8" spans="1:13" s="8" customFormat="1" ht="15" customHeight="1" x14ac:dyDescent="0.3">
      <c r="A8" s="17"/>
      <c r="B8" s="19" t="s">
        <v>10</v>
      </c>
      <c r="C8" s="20"/>
      <c r="D8" s="5">
        <f t="shared" si="0"/>
        <v>33426</v>
      </c>
      <c r="E8" s="5">
        <v>24</v>
      </c>
      <c r="F8" s="6">
        <v>33402</v>
      </c>
      <c r="G8" s="5">
        <f t="shared" si="1"/>
        <v>32011</v>
      </c>
      <c r="H8" s="5">
        <v>26</v>
      </c>
      <c r="I8" s="6">
        <v>31985</v>
      </c>
      <c r="J8" s="7">
        <f t="shared" si="2"/>
        <v>4.420355502795914</v>
      </c>
      <c r="K8" s="7">
        <f t="shared" si="2"/>
        <v>-7.6923076923076872</v>
      </c>
      <c r="L8" s="7">
        <f t="shared" si="2"/>
        <v>4.4302016570267222</v>
      </c>
      <c r="M8" s="8" t="s">
        <v>60</v>
      </c>
    </row>
    <row r="9" spans="1:13" s="8" customFormat="1" ht="15" customHeight="1" x14ac:dyDescent="0.3">
      <c r="A9" s="17"/>
      <c r="B9" s="19" t="s">
        <v>11</v>
      </c>
      <c r="C9" s="20"/>
      <c r="D9" s="5">
        <f t="shared" si="0"/>
        <v>19669</v>
      </c>
      <c r="E9" s="5">
        <v>93</v>
      </c>
      <c r="F9" s="6">
        <v>19576</v>
      </c>
      <c r="G9" s="5">
        <f t="shared" si="1"/>
        <v>18189</v>
      </c>
      <c r="H9" s="5">
        <v>63</v>
      </c>
      <c r="I9" s="6">
        <v>18126</v>
      </c>
      <c r="J9" s="7">
        <f t="shared" si="2"/>
        <v>8.1367859695420375</v>
      </c>
      <c r="K9" s="7">
        <f t="shared" si="2"/>
        <v>47.619047619047628</v>
      </c>
      <c r="L9" s="7">
        <f t="shared" si="2"/>
        <v>7.9995586450402723</v>
      </c>
      <c r="M9" s="8" t="s">
        <v>60</v>
      </c>
    </row>
    <row r="10" spans="1:13" s="8" customFormat="1" ht="15" customHeight="1" x14ac:dyDescent="0.3">
      <c r="A10" s="17"/>
      <c r="B10" s="16" t="s">
        <v>12</v>
      </c>
      <c r="C10" s="9" t="s">
        <v>30</v>
      </c>
      <c r="D10" s="5">
        <f>E10+F10</f>
        <v>401213</v>
      </c>
      <c r="E10" s="5">
        <v>705</v>
      </c>
      <c r="F10" s="6">
        <v>400508</v>
      </c>
      <c r="G10" s="5">
        <f t="shared" si="1"/>
        <v>389390</v>
      </c>
      <c r="H10" s="5">
        <v>680</v>
      </c>
      <c r="I10" s="6">
        <v>388710</v>
      </c>
      <c r="J10" s="7">
        <f t="shared" si="2"/>
        <v>3.0362875266442435</v>
      </c>
      <c r="K10" s="7">
        <f t="shared" si="2"/>
        <v>3.6764705882353033</v>
      </c>
      <c r="L10" s="7">
        <f t="shared" si="2"/>
        <v>3.0351676056700416</v>
      </c>
      <c r="M10" s="8" t="s">
        <v>60</v>
      </c>
    </row>
    <row r="11" spans="1:13" s="8" customFormat="1" ht="15" customHeight="1" x14ac:dyDescent="0.3">
      <c r="A11" s="17"/>
      <c r="B11" s="17"/>
      <c r="C11" s="10" t="s">
        <v>31</v>
      </c>
      <c r="D11" s="5">
        <f t="shared" si="0"/>
        <v>330152</v>
      </c>
      <c r="E11" s="5">
        <v>287</v>
      </c>
      <c r="F11" s="6">
        <v>329865</v>
      </c>
      <c r="G11" s="5">
        <f t="shared" si="1"/>
        <v>307605</v>
      </c>
      <c r="H11" s="5">
        <v>261</v>
      </c>
      <c r="I11" s="6">
        <v>307344</v>
      </c>
      <c r="J11" s="7">
        <f t="shared" si="2"/>
        <v>7.3298548463126334</v>
      </c>
      <c r="K11" s="7">
        <f t="shared" si="2"/>
        <v>9.9616858237547845</v>
      </c>
      <c r="L11" s="7">
        <f t="shared" si="2"/>
        <v>7.327619865687951</v>
      </c>
      <c r="M11" s="8" t="s">
        <v>60</v>
      </c>
    </row>
    <row r="12" spans="1:13" s="8" customFormat="1" ht="15" customHeight="1" x14ac:dyDescent="0.3">
      <c r="A12" s="17"/>
      <c r="B12" s="17"/>
      <c r="C12" s="10" t="s">
        <v>32</v>
      </c>
      <c r="D12" s="5">
        <f t="shared" si="0"/>
        <v>185708</v>
      </c>
      <c r="E12" s="5">
        <v>405</v>
      </c>
      <c r="F12" s="6">
        <v>185303</v>
      </c>
      <c r="G12" s="5">
        <f t="shared" si="1"/>
        <v>173447</v>
      </c>
      <c r="H12" s="5">
        <v>393</v>
      </c>
      <c r="I12" s="6">
        <v>173054</v>
      </c>
      <c r="J12" s="7">
        <f t="shared" si="2"/>
        <v>7.0690182015255454</v>
      </c>
      <c r="K12" s="7">
        <f t="shared" si="2"/>
        <v>3.0534351145038219</v>
      </c>
      <c r="L12" s="7">
        <f t="shared" si="2"/>
        <v>7.07813745998358</v>
      </c>
      <c r="M12" s="8" t="s">
        <v>60</v>
      </c>
    </row>
    <row r="13" spans="1:13" s="8" customFormat="1" ht="15" customHeight="1" x14ac:dyDescent="0.3">
      <c r="A13" s="17"/>
      <c r="B13" s="17"/>
      <c r="C13" s="10" t="s">
        <v>33</v>
      </c>
      <c r="D13" s="5">
        <f t="shared" si="0"/>
        <v>406736</v>
      </c>
      <c r="E13" s="5">
        <v>2140</v>
      </c>
      <c r="F13" s="6">
        <v>404596</v>
      </c>
      <c r="G13" s="5">
        <f t="shared" si="1"/>
        <v>341143</v>
      </c>
      <c r="H13" s="5">
        <v>2208</v>
      </c>
      <c r="I13" s="6">
        <v>338935</v>
      </c>
      <c r="J13" s="7">
        <f t="shared" si="2"/>
        <v>19.227420759036541</v>
      </c>
      <c r="K13" s="7">
        <f t="shared" si="2"/>
        <v>-3.0797101449275388</v>
      </c>
      <c r="L13" s="7">
        <f t="shared" si="2"/>
        <v>19.37274108604894</v>
      </c>
      <c r="M13" s="8" t="s">
        <v>60</v>
      </c>
    </row>
    <row r="14" spans="1:13" s="8" customFormat="1" ht="15" customHeight="1" x14ac:dyDescent="0.3">
      <c r="A14" s="17"/>
      <c r="B14" s="17"/>
      <c r="C14" s="10" t="s">
        <v>34</v>
      </c>
      <c r="D14" s="5">
        <f t="shared" si="0"/>
        <v>321086</v>
      </c>
      <c r="E14" s="5">
        <v>345</v>
      </c>
      <c r="F14" s="6">
        <v>320741</v>
      </c>
      <c r="G14" s="5">
        <f t="shared" si="1"/>
        <v>245816</v>
      </c>
      <c r="H14" s="5">
        <v>328</v>
      </c>
      <c r="I14" s="6">
        <v>245488</v>
      </c>
      <c r="J14" s="7">
        <f t="shared" si="2"/>
        <v>30.620464086959352</v>
      </c>
      <c r="K14" s="7">
        <f t="shared" si="2"/>
        <v>5.1829268292682862</v>
      </c>
      <c r="L14" s="7">
        <f t="shared" si="2"/>
        <v>30.654451541419547</v>
      </c>
      <c r="M14" s="8" t="s">
        <v>60</v>
      </c>
    </row>
    <row r="15" spans="1:13" s="8" customFormat="1" ht="15" customHeight="1" x14ac:dyDescent="0.3">
      <c r="A15" s="17"/>
      <c r="B15" s="17"/>
      <c r="C15" s="10" t="s">
        <v>35</v>
      </c>
      <c r="D15" s="5">
        <f t="shared" si="0"/>
        <v>343344</v>
      </c>
      <c r="E15" s="5">
        <v>2572</v>
      </c>
      <c r="F15" s="6">
        <v>340772</v>
      </c>
      <c r="G15" s="5">
        <f t="shared" si="1"/>
        <v>420827</v>
      </c>
      <c r="H15" s="5">
        <v>2736</v>
      </c>
      <c r="I15" s="6">
        <v>418091</v>
      </c>
      <c r="J15" s="7">
        <f t="shared" si="2"/>
        <v>-18.412079072873176</v>
      </c>
      <c r="K15" s="7">
        <f t="shared" si="2"/>
        <v>-5.9941520467836291</v>
      </c>
      <c r="L15" s="7">
        <f t="shared" si="2"/>
        <v>-18.493342358481769</v>
      </c>
      <c r="M15" s="8" t="s">
        <v>60</v>
      </c>
    </row>
    <row r="16" spans="1:13" s="8" customFormat="1" ht="15" customHeight="1" x14ac:dyDescent="0.3">
      <c r="A16" s="17"/>
      <c r="B16" s="17"/>
      <c r="C16" s="10" t="s">
        <v>36</v>
      </c>
      <c r="D16" s="5">
        <f t="shared" ref="D16:I16" si="3">D17-D10-D11-D12-D13-D14-D15</f>
        <v>29775</v>
      </c>
      <c r="E16" s="5">
        <f t="shared" si="3"/>
        <v>278</v>
      </c>
      <c r="F16" s="5">
        <f t="shared" si="3"/>
        <v>29497</v>
      </c>
      <c r="G16" s="5">
        <f t="shared" si="3"/>
        <v>28703</v>
      </c>
      <c r="H16" s="5">
        <f t="shared" si="3"/>
        <v>235</v>
      </c>
      <c r="I16" s="5">
        <f t="shared" si="3"/>
        <v>28468</v>
      </c>
      <c r="J16" s="7">
        <f t="shared" si="2"/>
        <v>3.7348012402884656</v>
      </c>
      <c r="K16" s="7">
        <f t="shared" si="2"/>
        <v>18.297872340425524</v>
      </c>
      <c r="L16" s="7">
        <f t="shared" si="2"/>
        <v>3.6145847969650147</v>
      </c>
      <c r="M16" s="8" t="s">
        <v>60</v>
      </c>
    </row>
    <row r="17" spans="1:13" s="8" customFormat="1" ht="15" customHeight="1" x14ac:dyDescent="0.3">
      <c r="A17" s="17"/>
      <c r="B17" s="18"/>
      <c r="C17" s="10" t="s">
        <v>13</v>
      </c>
      <c r="D17" s="5">
        <f t="shared" si="0"/>
        <v>2018014</v>
      </c>
      <c r="E17" s="5">
        <v>6732</v>
      </c>
      <c r="F17" s="6">
        <v>2011282</v>
      </c>
      <c r="G17" s="5">
        <f t="shared" si="1"/>
        <v>1906931</v>
      </c>
      <c r="H17" s="5">
        <v>6841</v>
      </c>
      <c r="I17" s="6">
        <v>1900090</v>
      </c>
      <c r="J17" s="7">
        <f t="shared" si="2"/>
        <v>5.8252238806752787</v>
      </c>
      <c r="K17" s="7">
        <f t="shared" si="2"/>
        <v>-1.5933343078497253</v>
      </c>
      <c r="L17" s="7">
        <f t="shared" si="2"/>
        <v>5.8519333294738685</v>
      </c>
      <c r="M17" s="8" t="s">
        <v>60</v>
      </c>
    </row>
    <row r="18" spans="1:13" s="8" customFormat="1" ht="15" customHeight="1" x14ac:dyDescent="0.3">
      <c r="A18" s="17"/>
      <c r="B18" s="19" t="s">
        <v>14</v>
      </c>
      <c r="C18" s="20"/>
      <c r="D18" s="5">
        <f t="shared" ref="D18:I18" si="4">D19-D4-D5-D6-D7-D8-D9-D17</f>
        <v>17432</v>
      </c>
      <c r="E18" s="5">
        <f t="shared" si="4"/>
        <v>71</v>
      </c>
      <c r="F18" s="5">
        <f t="shared" si="4"/>
        <v>17361</v>
      </c>
      <c r="G18" s="5">
        <f t="shared" si="4"/>
        <v>13233</v>
      </c>
      <c r="H18" s="5">
        <f t="shared" si="4"/>
        <v>54</v>
      </c>
      <c r="I18" s="5">
        <f t="shared" si="4"/>
        <v>13179</v>
      </c>
      <c r="J18" s="7">
        <f t="shared" si="2"/>
        <v>31.731277865941209</v>
      </c>
      <c r="K18" s="7">
        <f t="shared" si="2"/>
        <v>31.481481481481488</v>
      </c>
      <c r="L18" s="7">
        <f t="shared" si="2"/>
        <v>31.732301388572726</v>
      </c>
      <c r="M18" s="8" t="s">
        <v>60</v>
      </c>
    </row>
    <row r="19" spans="1:13" s="8" customFormat="1" ht="15" customHeight="1" x14ac:dyDescent="0.3">
      <c r="A19" s="18"/>
      <c r="B19" s="19" t="s">
        <v>15</v>
      </c>
      <c r="C19" s="20"/>
      <c r="D19" s="5">
        <f t="shared" si="0"/>
        <v>8691716</v>
      </c>
      <c r="E19" s="5">
        <v>3826054</v>
      </c>
      <c r="F19" s="6">
        <v>4865662</v>
      </c>
      <c r="G19" s="5">
        <f t="shared" si="1"/>
        <v>7953045</v>
      </c>
      <c r="H19" s="5">
        <v>3497990</v>
      </c>
      <c r="I19" s="6">
        <v>4455055</v>
      </c>
      <c r="J19" s="7">
        <f t="shared" si="2"/>
        <v>9.2879016779107815</v>
      </c>
      <c r="K19" s="7">
        <f t="shared" si="2"/>
        <v>9.3786431636454068</v>
      </c>
      <c r="L19" s="7">
        <f t="shared" si="2"/>
        <v>9.2166538909171702</v>
      </c>
      <c r="M19" s="8" t="s">
        <v>60</v>
      </c>
    </row>
    <row r="20" spans="1:13" s="8" customFormat="1" ht="15" customHeight="1" x14ac:dyDescent="0.3">
      <c r="A20" s="16" t="s">
        <v>16</v>
      </c>
      <c r="B20" s="19" t="s">
        <v>37</v>
      </c>
      <c r="C20" s="20"/>
      <c r="D20" s="5">
        <f t="shared" si="0"/>
        <v>108162</v>
      </c>
      <c r="E20" s="5">
        <v>311</v>
      </c>
      <c r="F20" s="6">
        <v>107851</v>
      </c>
      <c r="G20" s="5">
        <f t="shared" si="1"/>
        <v>100956</v>
      </c>
      <c r="H20" s="5">
        <v>276</v>
      </c>
      <c r="I20" s="6">
        <v>100680</v>
      </c>
      <c r="J20" s="7">
        <f t="shared" si="2"/>
        <v>7.1377629858552227</v>
      </c>
      <c r="K20" s="7">
        <f t="shared" si="2"/>
        <v>12.681159420289845</v>
      </c>
      <c r="L20" s="7">
        <f t="shared" si="2"/>
        <v>7.1225665474771604</v>
      </c>
      <c r="M20" s="8" t="s">
        <v>60</v>
      </c>
    </row>
    <row r="21" spans="1:13" s="8" customFormat="1" ht="15" customHeight="1" x14ac:dyDescent="0.3">
      <c r="A21" s="17"/>
      <c r="B21" s="19" t="s">
        <v>38</v>
      </c>
      <c r="C21" s="20"/>
      <c r="D21" s="5">
        <f t="shared" si="0"/>
        <v>480097</v>
      </c>
      <c r="E21" s="5">
        <v>3495</v>
      </c>
      <c r="F21" s="6">
        <v>476602</v>
      </c>
      <c r="G21" s="5">
        <f t="shared" si="1"/>
        <v>459401</v>
      </c>
      <c r="H21" s="5">
        <v>3370</v>
      </c>
      <c r="I21" s="6">
        <v>456031</v>
      </c>
      <c r="J21" s="7">
        <f t="shared" si="2"/>
        <v>4.5049967239949362</v>
      </c>
      <c r="K21" s="7">
        <f t="shared" si="2"/>
        <v>3.7091988130563802</v>
      </c>
      <c r="L21" s="7">
        <f t="shared" si="2"/>
        <v>4.5108775499911102</v>
      </c>
      <c r="M21" s="8" t="s">
        <v>60</v>
      </c>
    </row>
    <row r="22" spans="1:13" s="8" customFormat="1" ht="15" customHeight="1" x14ac:dyDescent="0.3">
      <c r="A22" s="17"/>
      <c r="B22" s="19" t="s">
        <v>39</v>
      </c>
      <c r="C22" s="20"/>
      <c r="D22" s="5">
        <f t="shared" si="0"/>
        <v>3255</v>
      </c>
      <c r="E22" s="5">
        <v>17</v>
      </c>
      <c r="F22" s="6">
        <v>3238</v>
      </c>
      <c r="G22" s="5">
        <f t="shared" si="1"/>
        <v>3433</v>
      </c>
      <c r="H22" s="5">
        <v>10</v>
      </c>
      <c r="I22" s="6">
        <v>3423</v>
      </c>
      <c r="J22" s="7">
        <f t="shared" si="2"/>
        <v>-5.1849694145062575</v>
      </c>
      <c r="K22" s="7">
        <f t="shared" si="2"/>
        <v>70</v>
      </c>
      <c r="L22" s="7">
        <f t="shared" si="2"/>
        <v>-5.4046158340636863</v>
      </c>
      <c r="M22" s="8" t="s">
        <v>60</v>
      </c>
    </row>
    <row r="23" spans="1:13" s="8" customFormat="1" ht="15" customHeight="1" x14ac:dyDescent="0.3">
      <c r="A23" s="17"/>
      <c r="B23" s="19" t="s">
        <v>40</v>
      </c>
      <c r="C23" s="20"/>
      <c r="D23" s="5">
        <f t="shared" si="0"/>
        <v>4466</v>
      </c>
      <c r="E23" s="5">
        <v>242</v>
      </c>
      <c r="F23" s="6">
        <v>4224</v>
      </c>
      <c r="G23" s="5">
        <f t="shared" si="1"/>
        <v>4099</v>
      </c>
      <c r="H23" s="5">
        <v>236</v>
      </c>
      <c r="I23" s="6">
        <v>3863</v>
      </c>
      <c r="J23" s="7">
        <f t="shared" si="2"/>
        <v>8.9534032690900212</v>
      </c>
      <c r="K23" s="7">
        <f t="shared" si="2"/>
        <v>2.5423728813559254</v>
      </c>
      <c r="L23" s="7">
        <f t="shared" si="2"/>
        <v>9.3450685995340343</v>
      </c>
      <c r="M23" s="8" t="s">
        <v>60</v>
      </c>
    </row>
    <row r="24" spans="1:13" s="8" customFormat="1" ht="15" customHeight="1" x14ac:dyDescent="0.3">
      <c r="A24" s="17"/>
      <c r="B24" s="19" t="s">
        <v>41</v>
      </c>
      <c r="C24" s="20"/>
      <c r="D24" s="5">
        <f t="shared" si="0"/>
        <v>979</v>
      </c>
      <c r="E24" s="5">
        <v>111</v>
      </c>
      <c r="F24" s="6">
        <v>868</v>
      </c>
      <c r="G24" s="5">
        <f t="shared" si="1"/>
        <v>1200</v>
      </c>
      <c r="H24" s="5">
        <v>83</v>
      </c>
      <c r="I24" s="6">
        <v>1117</v>
      </c>
      <c r="J24" s="7">
        <f t="shared" si="2"/>
        <v>-18.416666666666671</v>
      </c>
      <c r="K24" s="7">
        <f t="shared" si="2"/>
        <v>33.734939759036145</v>
      </c>
      <c r="L24" s="7">
        <f t="shared" si="2"/>
        <v>-22.291853178155772</v>
      </c>
      <c r="M24" s="8" t="s">
        <v>60</v>
      </c>
    </row>
    <row r="25" spans="1:13" s="8" customFormat="1" ht="15" customHeight="1" x14ac:dyDescent="0.3">
      <c r="A25" s="17"/>
      <c r="B25" s="19" t="s">
        <v>17</v>
      </c>
      <c r="C25" s="20"/>
      <c r="D25" s="5">
        <f t="shared" ref="D25:I25" si="5">D26-D20-D21-D22-D23-D24</f>
        <v>11700</v>
      </c>
      <c r="E25" s="5">
        <f t="shared" si="5"/>
        <v>186</v>
      </c>
      <c r="F25" s="5">
        <f t="shared" si="5"/>
        <v>11514</v>
      </c>
      <c r="G25" s="5">
        <f t="shared" si="5"/>
        <v>11087</v>
      </c>
      <c r="H25" s="5">
        <f t="shared" si="5"/>
        <v>204</v>
      </c>
      <c r="I25" s="5">
        <f t="shared" si="5"/>
        <v>10883</v>
      </c>
      <c r="J25" s="7">
        <f t="shared" si="2"/>
        <v>5.5289979254983246</v>
      </c>
      <c r="K25" s="7">
        <f t="shared" si="2"/>
        <v>-8.8235294117647083</v>
      </c>
      <c r="L25" s="7">
        <f t="shared" si="2"/>
        <v>5.7980336304327862</v>
      </c>
      <c r="M25" s="8" t="s">
        <v>60</v>
      </c>
    </row>
    <row r="26" spans="1:13" s="8" customFormat="1" ht="15" customHeight="1" x14ac:dyDescent="0.3">
      <c r="A26" s="18"/>
      <c r="B26" s="19" t="s">
        <v>18</v>
      </c>
      <c r="C26" s="20"/>
      <c r="D26" s="5">
        <f t="shared" si="0"/>
        <v>608659</v>
      </c>
      <c r="E26" s="5">
        <v>4362</v>
      </c>
      <c r="F26" s="6">
        <v>604297</v>
      </c>
      <c r="G26" s="5">
        <f t="shared" si="1"/>
        <v>580176</v>
      </c>
      <c r="H26" s="5">
        <v>4179</v>
      </c>
      <c r="I26" s="6">
        <v>575997</v>
      </c>
      <c r="J26" s="7">
        <f t="shared" si="2"/>
        <v>4.9093723283968993</v>
      </c>
      <c r="K26" s="7">
        <f t="shared" si="2"/>
        <v>4.3790380473797574</v>
      </c>
      <c r="L26" s="7">
        <f t="shared" si="2"/>
        <v>4.9132200341321264</v>
      </c>
      <c r="M26" s="8" t="s">
        <v>60</v>
      </c>
    </row>
    <row r="27" spans="1:13" s="8" customFormat="1" ht="15" customHeight="1" x14ac:dyDescent="0.3">
      <c r="A27" s="16" t="s">
        <v>19</v>
      </c>
      <c r="B27" s="19" t="s">
        <v>42</v>
      </c>
      <c r="C27" s="20"/>
      <c r="D27" s="5">
        <f t="shared" si="0"/>
        <v>7242</v>
      </c>
      <c r="E27" s="5">
        <v>10</v>
      </c>
      <c r="F27" s="6">
        <v>7232</v>
      </c>
      <c r="G27" s="5">
        <f t="shared" si="1"/>
        <v>6349</v>
      </c>
      <c r="H27" s="5">
        <v>6</v>
      </c>
      <c r="I27" s="6">
        <v>6343</v>
      </c>
      <c r="J27" s="7">
        <f t="shared" si="2"/>
        <v>14.065207119231381</v>
      </c>
      <c r="K27" s="7">
        <f t="shared" si="2"/>
        <v>66.666666666666671</v>
      </c>
      <c r="L27" s="7">
        <f t="shared" si="2"/>
        <v>14.01545010247518</v>
      </c>
      <c r="M27" s="8" t="s">
        <v>60</v>
      </c>
    </row>
    <row r="28" spans="1:13" s="8" customFormat="1" ht="15" customHeight="1" x14ac:dyDescent="0.3">
      <c r="A28" s="17"/>
      <c r="B28" s="19" t="s">
        <v>43</v>
      </c>
      <c r="C28" s="20"/>
      <c r="D28" s="5">
        <f t="shared" si="0"/>
        <v>47240</v>
      </c>
      <c r="E28" s="5">
        <v>86</v>
      </c>
      <c r="F28" s="6">
        <v>47154</v>
      </c>
      <c r="G28" s="5">
        <f t="shared" si="1"/>
        <v>43257</v>
      </c>
      <c r="H28" s="5">
        <v>104</v>
      </c>
      <c r="I28" s="6">
        <v>43153</v>
      </c>
      <c r="J28" s="7">
        <f t="shared" si="2"/>
        <v>9.207758281896572</v>
      </c>
      <c r="K28" s="7">
        <f t="shared" si="2"/>
        <v>-17.307692307692314</v>
      </c>
      <c r="L28" s="7">
        <f t="shared" si="2"/>
        <v>9.2716612981716295</v>
      </c>
      <c r="M28" s="8" t="s">
        <v>60</v>
      </c>
    </row>
    <row r="29" spans="1:13" s="8" customFormat="1" ht="15" customHeight="1" x14ac:dyDescent="0.3">
      <c r="A29" s="17"/>
      <c r="B29" s="19" t="s">
        <v>44</v>
      </c>
      <c r="C29" s="20"/>
      <c r="D29" s="5">
        <f t="shared" si="0"/>
        <v>60269</v>
      </c>
      <c r="E29" s="5">
        <v>93</v>
      </c>
      <c r="F29" s="6">
        <v>60176</v>
      </c>
      <c r="G29" s="5">
        <f t="shared" si="1"/>
        <v>53195</v>
      </c>
      <c r="H29" s="5">
        <v>103</v>
      </c>
      <c r="I29" s="6">
        <v>53092</v>
      </c>
      <c r="J29" s="7">
        <f t="shared" si="2"/>
        <v>13.298242316007137</v>
      </c>
      <c r="K29" s="7">
        <f t="shared" si="2"/>
        <v>-9.7087378640776656</v>
      </c>
      <c r="L29" s="7">
        <f t="shared" si="2"/>
        <v>13.342876516235957</v>
      </c>
      <c r="M29" s="8" t="s">
        <v>60</v>
      </c>
    </row>
    <row r="30" spans="1:13" s="8" customFormat="1" ht="15" customHeight="1" x14ac:dyDescent="0.3">
      <c r="A30" s="17"/>
      <c r="B30" s="19" t="s">
        <v>45</v>
      </c>
      <c r="C30" s="20"/>
      <c r="D30" s="5">
        <f t="shared" si="0"/>
        <v>16356</v>
      </c>
      <c r="E30" s="5">
        <v>12</v>
      </c>
      <c r="F30" s="6">
        <v>16344</v>
      </c>
      <c r="G30" s="5">
        <f t="shared" si="1"/>
        <v>15773</v>
      </c>
      <c r="H30" s="5">
        <v>17</v>
      </c>
      <c r="I30" s="6">
        <v>15756</v>
      </c>
      <c r="J30" s="7">
        <f t="shared" si="2"/>
        <v>3.6961896912445225</v>
      </c>
      <c r="K30" s="7">
        <f t="shared" si="2"/>
        <v>-29.411764705882348</v>
      </c>
      <c r="L30" s="7">
        <f t="shared" si="2"/>
        <v>3.7319116527037233</v>
      </c>
      <c r="M30" s="8" t="s">
        <v>60</v>
      </c>
    </row>
    <row r="31" spans="1:13" s="8" customFormat="1" ht="15" customHeight="1" x14ac:dyDescent="0.3">
      <c r="A31" s="17"/>
      <c r="B31" s="19" t="s">
        <v>46</v>
      </c>
      <c r="C31" s="20"/>
      <c r="D31" s="5">
        <f t="shared" si="0"/>
        <v>21955</v>
      </c>
      <c r="E31" s="5">
        <v>19</v>
      </c>
      <c r="F31" s="6">
        <v>21936</v>
      </c>
      <c r="G31" s="5">
        <f t="shared" si="1"/>
        <v>20826</v>
      </c>
      <c r="H31" s="5">
        <v>20</v>
      </c>
      <c r="I31" s="6">
        <v>20806</v>
      </c>
      <c r="J31" s="7">
        <f t="shared" si="2"/>
        <v>5.4211082300970048</v>
      </c>
      <c r="K31" s="7">
        <f t="shared" si="2"/>
        <v>-5.0000000000000044</v>
      </c>
      <c r="L31" s="7">
        <f t="shared" si="2"/>
        <v>5.431125636835521</v>
      </c>
      <c r="M31" s="8" t="s">
        <v>60</v>
      </c>
    </row>
    <row r="32" spans="1:13" s="8" customFormat="1" ht="15" customHeight="1" x14ac:dyDescent="0.3">
      <c r="A32" s="17"/>
      <c r="B32" s="19" t="s">
        <v>47</v>
      </c>
      <c r="C32" s="20"/>
      <c r="D32" s="5">
        <f t="shared" si="0"/>
        <v>9823</v>
      </c>
      <c r="E32" s="5">
        <v>34</v>
      </c>
      <c r="F32" s="6">
        <v>9789</v>
      </c>
      <c r="G32" s="5">
        <f t="shared" si="1"/>
        <v>9079</v>
      </c>
      <c r="H32" s="5">
        <v>42</v>
      </c>
      <c r="I32" s="6">
        <v>9037</v>
      </c>
      <c r="J32" s="7">
        <f t="shared" si="2"/>
        <v>8.194735102984918</v>
      </c>
      <c r="K32" s="7">
        <f t="shared" si="2"/>
        <v>-19.047619047619047</v>
      </c>
      <c r="L32" s="7">
        <f t="shared" si="2"/>
        <v>8.3213455792851665</v>
      </c>
      <c r="M32" s="8" t="s">
        <v>60</v>
      </c>
    </row>
    <row r="33" spans="1:13" s="8" customFormat="1" ht="15" customHeight="1" x14ac:dyDescent="0.3">
      <c r="A33" s="17"/>
      <c r="B33" s="19" t="s">
        <v>48</v>
      </c>
      <c r="C33" s="20"/>
      <c r="D33" s="5">
        <f t="shared" si="0"/>
        <v>11350</v>
      </c>
      <c r="E33" s="5">
        <v>42</v>
      </c>
      <c r="F33" s="6">
        <v>11308</v>
      </c>
      <c r="G33" s="5">
        <f t="shared" si="1"/>
        <v>10475</v>
      </c>
      <c r="H33" s="5">
        <v>42</v>
      </c>
      <c r="I33" s="6">
        <v>10433</v>
      </c>
      <c r="J33" s="7">
        <f t="shared" si="2"/>
        <v>8.3532219570405797</v>
      </c>
      <c r="K33" s="7">
        <f t="shared" si="2"/>
        <v>0</v>
      </c>
      <c r="L33" s="7">
        <f t="shared" si="2"/>
        <v>8.3868494201092769</v>
      </c>
      <c r="M33" s="8" t="s">
        <v>60</v>
      </c>
    </row>
    <row r="34" spans="1:13" s="8" customFormat="1" ht="15" customHeight="1" x14ac:dyDescent="0.3">
      <c r="A34" s="17"/>
      <c r="B34" s="19" t="s">
        <v>49</v>
      </c>
      <c r="C34" s="20"/>
      <c r="D34" s="5">
        <f t="shared" si="0"/>
        <v>62536</v>
      </c>
      <c r="E34" s="5">
        <v>113</v>
      </c>
      <c r="F34" s="6">
        <v>62423</v>
      </c>
      <c r="G34" s="5">
        <f t="shared" si="1"/>
        <v>57700</v>
      </c>
      <c r="H34" s="5">
        <v>105</v>
      </c>
      <c r="I34" s="6">
        <v>57595</v>
      </c>
      <c r="J34" s="7">
        <f t="shared" si="2"/>
        <v>8.3812824956672536</v>
      </c>
      <c r="K34" s="7">
        <f t="shared" si="2"/>
        <v>7.6190476190476142</v>
      </c>
      <c r="L34" s="7">
        <f t="shared" si="2"/>
        <v>8.3826721069537378</v>
      </c>
      <c r="M34" s="8" t="s">
        <v>60</v>
      </c>
    </row>
    <row r="35" spans="1:13" s="8" customFormat="1" ht="15" customHeight="1" x14ac:dyDescent="0.3">
      <c r="A35" s="17"/>
      <c r="B35" s="19" t="s">
        <v>50</v>
      </c>
      <c r="C35" s="20"/>
      <c r="D35" s="5">
        <f t="shared" si="0"/>
        <v>7445</v>
      </c>
      <c r="E35" s="5">
        <v>9</v>
      </c>
      <c r="F35" s="6">
        <v>7436</v>
      </c>
      <c r="G35" s="5">
        <f t="shared" si="1"/>
        <v>7542</v>
      </c>
      <c r="H35" s="5">
        <v>11</v>
      </c>
      <c r="I35" s="6">
        <v>7531</v>
      </c>
      <c r="J35" s="7">
        <f t="shared" si="2"/>
        <v>-1.2861309997348136</v>
      </c>
      <c r="K35" s="7">
        <f t="shared" si="2"/>
        <v>-18.181818181818176</v>
      </c>
      <c r="L35" s="7">
        <f t="shared" si="2"/>
        <v>-1.2614526623290434</v>
      </c>
      <c r="M35" s="8" t="s">
        <v>60</v>
      </c>
    </row>
    <row r="36" spans="1:13" s="8" customFormat="1" ht="15" customHeight="1" x14ac:dyDescent="0.3">
      <c r="A36" s="17"/>
      <c r="B36" s="19" t="s">
        <v>51</v>
      </c>
      <c r="C36" s="20"/>
      <c r="D36" s="5">
        <f t="shared" si="0"/>
        <v>1653</v>
      </c>
      <c r="E36" s="5">
        <v>0</v>
      </c>
      <c r="F36" s="6">
        <v>1653</v>
      </c>
      <c r="G36" s="5">
        <f t="shared" si="1"/>
        <v>1420</v>
      </c>
      <c r="H36" s="5">
        <v>0</v>
      </c>
      <c r="I36" s="6">
        <v>1420</v>
      </c>
      <c r="J36" s="7">
        <f t="shared" si="2"/>
        <v>16.408450704225341</v>
      </c>
      <c r="K36" s="7" t="str">
        <f t="shared" si="2"/>
        <v>-</v>
      </c>
      <c r="L36" s="7">
        <f t="shared" si="2"/>
        <v>16.408450704225341</v>
      </c>
      <c r="M36" s="8" t="s">
        <v>60</v>
      </c>
    </row>
    <row r="37" spans="1:13" s="8" customFormat="1" ht="15" customHeight="1" x14ac:dyDescent="0.3">
      <c r="A37" s="17"/>
      <c r="B37" s="19" t="s">
        <v>52</v>
      </c>
      <c r="C37" s="20"/>
      <c r="D37" s="5">
        <f t="shared" si="0"/>
        <v>7446</v>
      </c>
      <c r="E37" s="5">
        <v>22</v>
      </c>
      <c r="F37" s="6">
        <v>7424</v>
      </c>
      <c r="G37" s="5">
        <f t="shared" si="1"/>
        <v>7376</v>
      </c>
      <c r="H37" s="5">
        <v>16</v>
      </c>
      <c r="I37" s="6">
        <v>7360</v>
      </c>
      <c r="J37" s="7">
        <f t="shared" si="2"/>
        <v>0.94902386117137194</v>
      </c>
      <c r="K37" s="7">
        <f t="shared" si="2"/>
        <v>37.5</v>
      </c>
      <c r="L37" s="7">
        <f t="shared" si="2"/>
        <v>0.86956521739129933</v>
      </c>
      <c r="M37" s="8" t="s">
        <v>60</v>
      </c>
    </row>
    <row r="38" spans="1:13" s="8" customFormat="1" ht="15" customHeight="1" x14ac:dyDescent="0.3">
      <c r="A38" s="17"/>
      <c r="B38" s="19" t="s">
        <v>53</v>
      </c>
      <c r="C38" s="20"/>
      <c r="D38" s="5">
        <f t="shared" si="0"/>
        <v>14536</v>
      </c>
      <c r="E38" s="5">
        <v>6</v>
      </c>
      <c r="F38" s="6">
        <v>14530</v>
      </c>
      <c r="G38" s="5">
        <f t="shared" si="1"/>
        <v>7750</v>
      </c>
      <c r="H38" s="5">
        <v>5</v>
      </c>
      <c r="I38" s="6">
        <v>7745</v>
      </c>
      <c r="J38" s="7">
        <f t="shared" si="2"/>
        <v>87.561290322580646</v>
      </c>
      <c r="K38" s="7">
        <f t="shared" si="2"/>
        <v>19.999999999999996</v>
      </c>
      <c r="L38" s="7">
        <f t="shared" si="2"/>
        <v>87.60490639122014</v>
      </c>
      <c r="M38" s="8" t="s">
        <v>60</v>
      </c>
    </row>
    <row r="39" spans="1:13" s="8" customFormat="1" ht="15" customHeight="1" x14ac:dyDescent="0.3">
      <c r="A39" s="17"/>
      <c r="B39" s="19" t="s">
        <v>20</v>
      </c>
      <c r="C39" s="20"/>
      <c r="D39" s="5">
        <f t="shared" ref="D39:I39" si="6">D40-D27-D28-D29-D30-D31-D32-D33-D34-D35-D36-D37-D38</f>
        <v>47044</v>
      </c>
      <c r="E39" s="5">
        <f t="shared" si="6"/>
        <v>23</v>
      </c>
      <c r="F39" s="5">
        <f t="shared" si="6"/>
        <v>47021</v>
      </c>
      <c r="G39" s="5">
        <f t="shared" si="6"/>
        <v>42768</v>
      </c>
      <c r="H39" s="5">
        <f t="shared" si="6"/>
        <v>32</v>
      </c>
      <c r="I39" s="5">
        <f t="shared" si="6"/>
        <v>42736</v>
      </c>
      <c r="J39" s="7">
        <f t="shared" si="2"/>
        <v>9.9981294425738767</v>
      </c>
      <c r="K39" s="7">
        <f t="shared" si="2"/>
        <v>-28.125</v>
      </c>
      <c r="L39" s="7">
        <f t="shared" si="2"/>
        <v>10.026675402470975</v>
      </c>
      <c r="M39" s="8" t="s">
        <v>60</v>
      </c>
    </row>
    <row r="40" spans="1:13" s="8" customFormat="1" ht="15" customHeight="1" x14ac:dyDescent="0.3">
      <c r="A40" s="18"/>
      <c r="B40" s="19" t="s">
        <v>21</v>
      </c>
      <c r="C40" s="20"/>
      <c r="D40" s="5">
        <f t="shared" si="0"/>
        <v>314895</v>
      </c>
      <c r="E40" s="5">
        <v>469</v>
      </c>
      <c r="F40" s="6">
        <v>314426</v>
      </c>
      <c r="G40" s="5">
        <f t="shared" si="1"/>
        <v>283510</v>
      </c>
      <c r="H40" s="5">
        <v>503</v>
      </c>
      <c r="I40" s="6">
        <v>283007</v>
      </c>
      <c r="J40" s="7">
        <f t="shared" si="2"/>
        <v>11.070156255511264</v>
      </c>
      <c r="K40" s="7">
        <f t="shared" si="2"/>
        <v>-6.7594433399602361</v>
      </c>
      <c r="L40" s="7">
        <f t="shared" si="2"/>
        <v>11.101845537389533</v>
      </c>
      <c r="M40" s="8" t="s">
        <v>60</v>
      </c>
    </row>
    <row r="41" spans="1:13" s="8" customFormat="1" ht="15" customHeight="1" x14ac:dyDescent="0.3">
      <c r="A41" s="16" t="s">
        <v>22</v>
      </c>
      <c r="B41" s="19" t="s">
        <v>54</v>
      </c>
      <c r="C41" s="20"/>
      <c r="D41" s="5">
        <f t="shared" si="0"/>
        <v>85537</v>
      </c>
      <c r="E41" s="5">
        <v>233</v>
      </c>
      <c r="F41" s="6">
        <v>85304</v>
      </c>
      <c r="G41" s="5">
        <f t="shared" si="1"/>
        <v>77516</v>
      </c>
      <c r="H41" s="5">
        <v>227</v>
      </c>
      <c r="I41" s="6">
        <v>77289</v>
      </c>
      <c r="J41" s="7">
        <f t="shared" si="2"/>
        <v>10.34754115279426</v>
      </c>
      <c r="K41" s="7">
        <f t="shared" si="2"/>
        <v>2.6431718061673992</v>
      </c>
      <c r="L41" s="7">
        <f t="shared" si="2"/>
        <v>10.37016910556483</v>
      </c>
      <c r="M41" s="8" t="s">
        <v>60</v>
      </c>
    </row>
    <row r="42" spans="1:13" s="8" customFormat="1" ht="15" customHeight="1" x14ac:dyDescent="0.3">
      <c r="A42" s="17"/>
      <c r="B42" s="19" t="s">
        <v>55</v>
      </c>
      <c r="C42" s="20"/>
      <c r="D42" s="5">
        <f t="shared" si="0"/>
        <v>15026</v>
      </c>
      <c r="E42" s="5">
        <v>43</v>
      </c>
      <c r="F42" s="6">
        <v>14983</v>
      </c>
      <c r="G42" s="5">
        <f t="shared" si="1"/>
        <v>11952</v>
      </c>
      <c r="H42" s="5">
        <v>32</v>
      </c>
      <c r="I42" s="6">
        <v>11920</v>
      </c>
      <c r="J42" s="7">
        <f t="shared" si="2"/>
        <v>25.71954484605088</v>
      </c>
      <c r="K42" s="7">
        <f t="shared" si="2"/>
        <v>34.375</v>
      </c>
      <c r="L42" s="7">
        <f t="shared" si="2"/>
        <v>25.696308724832218</v>
      </c>
      <c r="M42" s="8" t="s">
        <v>60</v>
      </c>
    </row>
    <row r="43" spans="1:13" s="8" customFormat="1" ht="15" customHeight="1" x14ac:dyDescent="0.3">
      <c r="A43" s="17"/>
      <c r="B43" s="19" t="s">
        <v>23</v>
      </c>
      <c r="C43" s="20"/>
      <c r="D43" s="5">
        <f t="shared" ref="D43:I43" si="7">D44-D41-D42</f>
        <v>2728</v>
      </c>
      <c r="E43" s="5">
        <f t="shared" si="7"/>
        <v>11</v>
      </c>
      <c r="F43" s="5">
        <f t="shared" si="7"/>
        <v>2717</v>
      </c>
      <c r="G43" s="5">
        <f t="shared" si="7"/>
        <v>2384</v>
      </c>
      <c r="H43" s="5">
        <f t="shared" si="7"/>
        <v>18</v>
      </c>
      <c r="I43" s="5">
        <f t="shared" si="7"/>
        <v>2366</v>
      </c>
      <c r="J43" s="7">
        <f t="shared" si="2"/>
        <v>14.429530201342278</v>
      </c>
      <c r="K43" s="7">
        <f t="shared" si="2"/>
        <v>-38.888888888888886</v>
      </c>
      <c r="L43" s="7">
        <f t="shared" si="2"/>
        <v>14.835164835164827</v>
      </c>
      <c r="M43" s="8" t="s">
        <v>60</v>
      </c>
    </row>
    <row r="44" spans="1:13" s="8" customFormat="1" ht="15" customHeight="1" x14ac:dyDescent="0.3">
      <c r="A44" s="18"/>
      <c r="B44" s="19" t="s">
        <v>24</v>
      </c>
      <c r="C44" s="20"/>
      <c r="D44" s="5">
        <f t="shared" si="0"/>
        <v>103291</v>
      </c>
      <c r="E44" s="5">
        <v>287</v>
      </c>
      <c r="F44" s="6">
        <v>103004</v>
      </c>
      <c r="G44" s="5">
        <f t="shared" si="1"/>
        <v>91852</v>
      </c>
      <c r="H44" s="5">
        <v>277</v>
      </c>
      <c r="I44" s="6">
        <v>91575</v>
      </c>
      <c r="J44" s="7">
        <f t="shared" si="2"/>
        <v>12.45372991333884</v>
      </c>
      <c r="K44" s="7">
        <f t="shared" si="2"/>
        <v>3.6101083032491044</v>
      </c>
      <c r="L44" s="7">
        <f t="shared" si="2"/>
        <v>12.480480480480471</v>
      </c>
      <c r="M44" s="8" t="s">
        <v>60</v>
      </c>
    </row>
    <row r="45" spans="1:13" s="8" customFormat="1" ht="20.25" customHeight="1" x14ac:dyDescent="0.3">
      <c r="A45" s="16" t="s">
        <v>25</v>
      </c>
      <c r="B45" s="19" t="s">
        <v>56</v>
      </c>
      <c r="C45" s="20"/>
      <c r="D45" s="5">
        <f t="shared" si="0"/>
        <v>4911</v>
      </c>
      <c r="E45" s="5">
        <v>66</v>
      </c>
      <c r="F45" s="6">
        <v>4845</v>
      </c>
      <c r="G45" s="5">
        <f t="shared" si="1"/>
        <v>4603</v>
      </c>
      <c r="H45" s="5">
        <v>100</v>
      </c>
      <c r="I45" s="6">
        <v>4503</v>
      </c>
      <c r="J45" s="7">
        <f t="shared" si="2"/>
        <v>6.6912882902455006</v>
      </c>
      <c r="K45" s="7">
        <f t="shared" si="2"/>
        <v>-34</v>
      </c>
      <c r="L45" s="7">
        <f t="shared" si="2"/>
        <v>7.5949367088607556</v>
      </c>
      <c r="M45" s="8" t="s">
        <v>60</v>
      </c>
    </row>
    <row r="46" spans="1:13" s="8" customFormat="1" ht="17.25" customHeight="1" x14ac:dyDescent="0.3">
      <c r="A46" s="17"/>
      <c r="B46" s="19" t="s">
        <v>26</v>
      </c>
      <c r="C46" s="20"/>
      <c r="D46" s="5">
        <f t="shared" ref="D46:I46" si="8">D47-D45</f>
        <v>5368</v>
      </c>
      <c r="E46" s="5">
        <f t="shared" si="8"/>
        <v>40</v>
      </c>
      <c r="F46" s="5">
        <f t="shared" si="8"/>
        <v>5328</v>
      </c>
      <c r="G46" s="5">
        <f t="shared" si="8"/>
        <v>5135</v>
      </c>
      <c r="H46" s="5">
        <f t="shared" si="8"/>
        <v>40</v>
      </c>
      <c r="I46" s="5">
        <f t="shared" si="8"/>
        <v>5095</v>
      </c>
      <c r="J46" s="7">
        <f t="shared" si="2"/>
        <v>4.5374878286270626</v>
      </c>
      <c r="K46" s="7">
        <f t="shared" si="2"/>
        <v>0</v>
      </c>
      <c r="L46" s="7">
        <f t="shared" si="2"/>
        <v>4.5731108930323838</v>
      </c>
      <c r="M46" s="8" t="s">
        <v>60</v>
      </c>
    </row>
    <row r="47" spans="1:13" s="8" customFormat="1" ht="19.5" customHeight="1" x14ac:dyDescent="0.3">
      <c r="A47" s="18"/>
      <c r="B47" s="26" t="s">
        <v>27</v>
      </c>
      <c r="C47" s="27"/>
      <c r="D47" s="5">
        <f t="shared" si="0"/>
        <v>10279</v>
      </c>
      <c r="E47" s="5">
        <v>106</v>
      </c>
      <c r="F47" s="6">
        <v>10173</v>
      </c>
      <c r="G47" s="5">
        <f t="shared" si="1"/>
        <v>9738</v>
      </c>
      <c r="H47" s="5">
        <v>140</v>
      </c>
      <c r="I47" s="6">
        <v>9598</v>
      </c>
      <c r="J47" s="7">
        <f t="shared" si="2"/>
        <v>5.555555555555558</v>
      </c>
      <c r="K47" s="7">
        <f t="shared" si="2"/>
        <v>-24.285714285714288</v>
      </c>
      <c r="L47" s="7">
        <f t="shared" si="2"/>
        <v>5.9908314232131721</v>
      </c>
      <c r="M47" s="8" t="s">
        <v>60</v>
      </c>
    </row>
    <row r="48" spans="1:13" s="8" customFormat="1" ht="15" customHeight="1" x14ac:dyDescent="0.3">
      <c r="A48" s="11"/>
      <c r="B48" s="28" t="s">
        <v>28</v>
      </c>
      <c r="C48" s="27"/>
      <c r="D48" s="5">
        <f t="shared" si="0"/>
        <v>1667</v>
      </c>
      <c r="E48" s="5">
        <v>833</v>
      </c>
      <c r="F48" s="12">
        <v>834</v>
      </c>
      <c r="G48" s="5">
        <f t="shared" si="1"/>
        <v>4253</v>
      </c>
      <c r="H48" s="13">
        <v>562</v>
      </c>
      <c r="I48" s="12">
        <v>3691</v>
      </c>
      <c r="J48" s="14">
        <f t="shared" si="2"/>
        <v>-60.804138255349159</v>
      </c>
      <c r="K48" s="14">
        <f t="shared" si="2"/>
        <v>48.220640569395016</v>
      </c>
      <c r="L48" s="14">
        <f t="shared" si="2"/>
        <v>-77.404497426171773</v>
      </c>
      <c r="M48" s="8" t="s">
        <v>60</v>
      </c>
    </row>
    <row r="49" spans="1:13" s="8" customFormat="1" ht="15" customHeight="1" x14ac:dyDescent="0.3">
      <c r="A49" s="15"/>
      <c r="B49" s="25" t="s">
        <v>29</v>
      </c>
      <c r="C49" s="20"/>
      <c r="D49" s="5">
        <f>D19+D26+D40+D44+D47+D48</f>
        <v>9730507</v>
      </c>
      <c r="E49" s="5">
        <f t="shared" ref="E49:I49" si="9">E19+E26+E40+E44+E47+E48</f>
        <v>3832111</v>
      </c>
      <c r="F49" s="5">
        <f t="shared" si="9"/>
        <v>5898396</v>
      </c>
      <c r="G49" s="5">
        <f t="shared" si="9"/>
        <v>8922574</v>
      </c>
      <c r="H49" s="5">
        <f t="shared" si="9"/>
        <v>3503651</v>
      </c>
      <c r="I49" s="5">
        <f t="shared" si="9"/>
        <v>5418923</v>
      </c>
      <c r="J49" s="7">
        <f t="shared" si="2"/>
        <v>9.0549319064207268</v>
      </c>
      <c r="K49" s="7">
        <f t="shared" si="2"/>
        <v>9.374792181070557</v>
      </c>
      <c r="L49" s="7">
        <f t="shared" si="2"/>
        <v>8.8481235108895273</v>
      </c>
      <c r="M49" s="8" t="s">
        <v>60</v>
      </c>
    </row>
    <row r="50" spans="1:13" x14ac:dyDescent="0.3">
      <c r="A50" s="29" t="s">
        <v>61</v>
      </c>
    </row>
    <row r="51" spans="1:13" x14ac:dyDescent="0.3">
      <c r="A51" s="29" t="s">
        <v>62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2019-11-20T08:45:56Z</cp:lastPrinted>
  <dcterms:created xsi:type="dcterms:W3CDTF">2018-08-16T04:21:57Z</dcterms:created>
  <dcterms:modified xsi:type="dcterms:W3CDTF">2019-11-21T06:49:22Z</dcterms:modified>
</cp:coreProperties>
</file>