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111\CN\"/>
    </mc:Choice>
  </mc:AlternateContent>
  <xr:revisionPtr revIDLastSave="0" documentId="13_ncr:1_{5E9AF634-BF01-4534-8931-3CE575192A07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<sst xmlns="http://schemas.openxmlformats.org/spreadsheetml/2006/main" count="117" uniqueCount="72">
  <si>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</si>
  <si>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</si>
  <si>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</si>
  <si>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</si>
  <si>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</si>
  <si>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</si>
  <si>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</si>
  <si>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</si>
  <si>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</si>
  <si>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</si>
  <si>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</si>
  <si>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</si>
  <si>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</si>
  <si>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</si>
  <si>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</si>
  <si>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</si>
  <si>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</si>
  <si>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</si>
  <si>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</si>
  <si>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</si>
  <si>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</si>
  <si>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</si>
  <si>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</si>
  <si>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</si>
  <si>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</si>
  <si>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</si>
  <si>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</si>
  <si>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</si>
  <si>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</si>
  <si>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</si>
  <si>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</si>
  <si>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</si>
  <si>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</si>
  <si>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</si>
  <si>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</si>
  <si>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</si>
  <si>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</si>
  <si>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</si>
  <si>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</si>
  <si>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</si>
  <si>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</si>
  <si>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</si>
  <si>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</si>
  <si>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</si>
  <si>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</si>
  <si>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</si>
  <si>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</si>
  <si>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</si>
  <si>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</si>
  <si>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</si>
  <si>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</si>
  <si>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</si>
  <si>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</si>
  <si>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</si>
  <si>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</si>
  <si>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</si>
  <si>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</si>
  <si>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</si>
  <si>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</si>
  <si>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</si>
  <si>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</si>
  <si>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</si>
  <si>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</si>
  <si>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</si>
  <si>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</si>
  <si>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</si>
  <si>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</si>
  <si>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</si>
  <si>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</si>
  <si>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</si>
  <si>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</si>
  <si>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111年1至11月來臺旅客人次～按停留夜數分
Table 1-8  Visitor Arrivals by Length of Stay,
January-November,2022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</si>
</sst>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90</v>
      </c>
      <c r="E3" s="4">
        <v>462</v>
      </c>
      <c r="F3" s="4">
        <v>708</v>
      </c>
      <c r="G3" s="4">
        <v>822</v>
      </c>
      <c r="H3" s="4">
        <v>1417</v>
      </c>
      <c r="I3" s="4">
        <v>1764</v>
      </c>
      <c r="J3" s="4">
        <v>1071</v>
      </c>
      <c r="K3" s="4">
        <v>541</v>
      </c>
      <c r="L3" s="4">
        <v>234</v>
      </c>
      <c r="M3" s="4">
        <v>10887</v>
      </c>
      <c r="N3" s="11">
        <f>SUM(D3:M3)</f>
        <v>17996</v>
      </c>
      <c r="O3" s="4">
        <v>1307481</v>
      </c>
      <c r="P3" s="4">
        <v>97930</v>
      </c>
      <c r="Q3" s="11">
        <f>SUM(D3:L3)</f>
        <v>7109</v>
      </c>
      <c r="R3" s="6">
        <f t="shared" ref="R3:R48" si="0">IF(P3&lt;&gt;0,P3/SUM(D3:L3),0)</f>
        <v>13.775495850330566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398</v>
      </c>
      <c r="E4" s="5">
        <v>212</v>
      </c>
      <c r="F4" s="5">
        <v>186</v>
      </c>
      <c r="G4" s="5">
        <v>130</v>
      </c>
      <c r="H4" s="5">
        <v>271</v>
      </c>
      <c r="I4" s="5">
        <v>626</v>
      </c>
      <c r="J4" s="5">
        <v>758</v>
      </c>
      <c r="K4" s="5">
        <v>723</v>
      </c>
      <c r="L4" s="5">
        <v>643</v>
      </c>
      <c r="M4" s="5">
        <v>13638</v>
      </c>
      <c r="N4" s="11">
        <f t="shared" ref="N4:N14" si="1">SUM(D4:M4)</f>
        <v>17585</v>
      </c>
      <c r="O4" s="5">
        <v>2610455</v>
      </c>
      <c r="P4" s="5">
        <v>111135</v>
      </c>
      <c r="Q4" s="11">
        <f t="shared" ref="Q4:Q48" si="2">SUM(D4:L4)</f>
        <v>3947</v>
      </c>
      <c r="R4" s="6">
        <f t="shared" si="0"/>
        <v>28.156827970610589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1063</v>
      </c>
      <c r="E5" s="5">
        <v>4384</v>
      </c>
      <c r="F5" s="5">
        <v>5298</v>
      </c>
      <c r="G5" s="5">
        <v>3546</v>
      </c>
      <c r="H5" s="5">
        <v>4592</v>
      </c>
      <c r="I5" s="5">
        <v>5194</v>
      </c>
      <c r="J5" s="5">
        <v>3778</v>
      </c>
      <c r="K5" s="5">
        <v>3615</v>
      </c>
      <c r="L5" s="5">
        <v>2106</v>
      </c>
      <c r="M5" s="5">
        <v>14713</v>
      </c>
      <c r="N5" s="11">
        <f t="shared" si="1"/>
        <v>48289</v>
      </c>
      <c r="O5" s="5">
        <v>8504201</v>
      </c>
      <c r="P5" s="5">
        <v>524179</v>
      </c>
      <c r="Q5" s="11">
        <f t="shared" si="2"/>
        <v>33576</v>
      </c>
      <c r="R5" s="6">
        <f t="shared" si="0"/>
        <v>15.611716702406481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648</v>
      </c>
      <c r="E6" s="5">
        <v>2928</v>
      </c>
      <c r="F6" s="5">
        <v>5173</v>
      </c>
      <c r="G6" s="5">
        <v>2375</v>
      </c>
      <c r="H6" s="5">
        <v>2145</v>
      </c>
      <c r="I6" s="5">
        <v>1703</v>
      </c>
      <c r="J6" s="5">
        <v>1181</v>
      </c>
      <c r="K6" s="5">
        <v>1140</v>
      </c>
      <c r="L6" s="5">
        <v>728</v>
      </c>
      <c r="M6" s="5">
        <v>4642</v>
      </c>
      <c r="N6" s="11">
        <f t="shared" si="1"/>
        <v>22663</v>
      </c>
      <c r="O6" s="5">
        <v>2719830</v>
      </c>
      <c r="P6" s="5">
        <v>193682</v>
      </c>
      <c r="Q6" s="11">
        <f t="shared" si="2"/>
        <v>18021</v>
      </c>
      <c r="R6" s="6">
        <f t="shared" si="0"/>
        <v>10.747572276788192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186</v>
      </c>
      <c r="E7" s="5">
        <v>118</v>
      </c>
      <c r="F7" s="5">
        <v>168</v>
      </c>
      <c r="G7" s="5">
        <v>183</v>
      </c>
      <c r="H7" s="5">
        <v>375</v>
      </c>
      <c r="I7" s="5">
        <v>579</v>
      </c>
      <c r="J7" s="5">
        <v>491</v>
      </c>
      <c r="K7" s="5">
        <v>495</v>
      </c>
      <c r="L7" s="5">
        <v>303</v>
      </c>
      <c r="M7" s="5">
        <v>3810</v>
      </c>
      <c r="N7" s="11">
        <f t="shared" si="1"/>
        <v>6708</v>
      </c>
      <c r="O7" s="5">
        <v>2485921</v>
      </c>
      <c r="P7" s="5">
        <v>66295</v>
      </c>
      <c r="Q7" s="11">
        <f t="shared" si="2"/>
        <v>2898</v>
      </c>
      <c r="R7" s="6">
        <f t="shared" si="0"/>
        <v>22.876121463077986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66</v>
      </c>
      <c r="E8" s="5">
        <v>66</v>
      </c>
      <c r="F8" s="5">
        <v>118</v>
      </c>
      <c r="G8" s="5">
        <v>121</v>
      </c>
      <c r="H8" s="5">
        <v>242</v>
      </c>
      <c r="I8" s="5">
        <v>310</v>
      </c>
      <c r="J8" s="5">
        <v>230</v>
      </c>
      <c r="K8" s="5">
        <v>250</v>
      </c>
      <c r="L8" s="5">
        <v>88</v>
      </c>
      <c r="M8" s="5">
        <v>667</v>
      </c>
      <c r="N8" s="11">
        <f t="shared" si="1"/>
        <v>2158</v>
      </c>
      <c r="O8" s="5">
        <v>370372</v>
      </c>
      <c r="P8" s="5">
        <v>28244</v>
      </c>
      <c r="Q8" s="11">
        <f t="shared" si="2"/>
        <v>1491</v>
      </c>
      <c r="R8" s="6">
        <f t="shared" si="0"/>
        <v>18.942991281019449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913</v>
      </c>
      <c r="E9" s="5">
        <v>384</v>
      </c>
      <c r="F9" s="5">
        <v>866</v>
      </c>
      <c r="G9" s="5">
        <v>1326</v>
      </c>
      <c r="H9" s="5">
        <v>3561</v>
      </c>
      <c r="I9" s="5">
        <v>3422</v>
      </c>
      <c r="J9" s="5">
        <v>1776</v>
      </c>
      <c r="K9" s="5">
        <v>1332</v>
      </c>
      <c r="L9" s="5">
        <v>643</v>
      </c>
      <c r="M9" s="5">
        <v>12023</v>
      </c>
      <c r="N9" s="11">
        <f t="shared" si="1"/>
        <v>26246</v>
      </c>
      <c r="O9" s="5">
        <v>8941774</v>
      </c>
      <c r="P9" s="5">
        <v>213475</v>
      </c>
      <c r="Q9" s="11">
        <f t="shared" si="2"/>
        <v>14223</v>
      </c>
      <c r="R9" s="6">
        <f t="shared" si="0"/>
        <v>15.009140125149406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336</v>
      </c>
      <c r="E10" s="5">
        <v>767</v>
      </c>
      <c r="F10" s="5">
        <v>1949</v>
      </c>
      <c r="G10" s="5">
        <v>2859</v>
      </c>
      <c r="H10" s="5">
        <v>6516</v>
      </c>
      <c r="I10" s="5">
        <v>5048</v>
      </c>
      <c r="J10" s="5">
        <v>1890</v>
      </c>
      <c r="K10" s="5">
        <v>1087</v>
      </c>
      <c r="L10" s="5">
        <v>411</v>
      </c>
      <c r="M10" s="5">
        <v>1673</v>
      </c>
      <c r="N10" s="11">
        <f t="shared" si="1"/>
        <v>22536</v>
      </c>
      <c r="O10" s="5">
        <v>980661</v>
      </c>
      <c r="P10" s="5">
        <v>229156</v>
      </c>
      <c r="Q10" s="11">
        <f t="shared" si="2"/>
        <v>20863</v>
      </c>
      <c r="R10" s="6">
        <f t="shared" si="0"/>
        <v>10.983847001869337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638</v>
      </c>
      <c r="E11" s="5">
        <v>554</v>
      </c>
      <c r="F11" s="5">
        <v>332</v>
      </c>
      <c r="G11" s="5">
        <v>440</v>
      </c>
      <c r="H11" s="5">
        <v>1071</v>
      </c>
      <c r="I11" s="5">
        <v>2299</v>
      </c>
      <c r="J11" s="5">
        <v>3183</v>
      </c>
      <c r="K11" s="5">
        <v>3067</v>
      </c>
      <c r="L11" s="5">
        <v>770</v>
      </c>
      <c r="M11" s="5">
        <v>39374</v>
      </c>
      <c r="N11" s="11">
        <f t="shared" si="1"/>
        <v>51728</v>
      </c>
      <c r="O11" s="5">
        <v>53306008</v>
      </c>
      <c r="P11" s="5">
        <v>302902</v>
      </c>
      <c r="Q11" s="11">
        <f t="shared" si="2"/>
        <v>12354</v>
      </c>
      <c r="R11" s="6">
        <f t="shared" si="0"/>
        <v>24.518536506394689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1463</v>
      </c>
      <c r="E12" s="5">
        <v>974</v>
      </c>
      <c r="F12" s="5">
        <v>809</v>
      </c>
      <c r="G12" s="5">
        <v>806</v>
      </c>
      <c r="H12" s="5">
        <v>1244</v>
      </c>
      <c r="I12" s="5">
        <v>2607</v>
      </c>
      <c r="J12" s="5">
        <v>1396</v>
      </c>
      <c r="K12" s="5">
        <v>2452</v>
      </c>
      <c r="L12" s="5">
        <v>660</v>
      </c>
      <c r="M12" s="5">
        <v>22690</v>
      </c>
      <c r="N12" s="11">
        <f t="shared" si="1"/>
        <v>35101</v>
      </c>
      <c r="O12" s="5">
        <v>26184384</v>
      </c>
      <c r="P12" s="5">
        <v>234640</v>
      </c>
      <c r="Q12" s="11">
        <f t="shared" si="2"/>
        <v>12411</v>
      </c>
      <c r="R12" s="6">
        <f t="shared" si="0"/>
        <v>18.905809362662154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653</v>
      </c>
      <c r="E13" s="5">
        <v>970</v>
      </c>
      <c r="F13" s="5">
        <v>3305</v>
      </c>
      <c r="G13" s="5">
        <v>2722</v>
      </c>
      <c r="H13" s="5">
        <v>2491</v>
      </c>
      <c r="I13" s="5">
        <v>3047</v>
      </c>
      <c r="J13" s="5">
        <v>590</v>
      </c>
      <c r="K13" s="5">
        <v>606</v>
      </c>
      <c r="L13" s="5">
        <v>447</v>
      </c>
      <c r="M13" s="5">
        <v>15632</v>
      </c>
      <c r="N13" s="11">
        <f t="shared" si="1"/>
        <v>30463</v>
      </c>
      <c r="O13" s="5">
        <v>16035528</v>
      </c>
      <c r="P13" s="5">
        <v>147083</v>
      </c>
      <c r="Q13" s="11">
        <f t="shared" si="2"/>
        <v>14831</v>
      </c>
      <c r="R13" s="6">
        <f t="shared" si="0"/>
        <v>9.917267884835816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186</v>
      </c>
      <c r="E14" s="5">
        <v>236</v>
      </c>
      <c r="F14" s="5">
        <v>677</v>
      </c>
      <c r="G14" s="5">
        <v>1072</v>
      </c>
      <c r="H14" s="5">
        <v>988</v>
      </c>
      <c r="I14" s="5">
        <v>1661</v>
      </c>
      <c r="J14" s="5">
        <v>1906</v>
      </c>
      <c r="K14" s="5">
        <v>1934</v>
      </c>
      <c r="L14" s="5">
        <v>2095</v>
      </c>
      <c r="M14" s="5">
        <v>85961</v>
      </c>
      <c r="N14" s="11">
        <f t="shared" si="1"/>
        <v>96716</v>
      </c>
      <c r="O14" s="5">
        <v>100053585</v>
      </c>
      <c r="P14" s="5">
        <v>332399</v>
      </c>
      <c r="Q14" s="11">
        <f t="shared" si="2"/>
        <v>10755</v>
      </c>
      <c r="R14" s="6">
        <f t="shared" si="0"/>
        <v>30.90646211064621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134</v>
      </c>
      <c r="E15" s="5">
        <f t="shared" ref="E15:M15" si="3">E16-E9-E10-E11-E12-E13-E14</f>
        <v>58</v>
      </c>
      <c r="F15" s="5">
        <f t="shared" si="3"/>
        <v>43</v>
      </c>
      <c r="G15" s="5">
        <f t="shared" si="3"/>
        <v>55</v>
      </c>
      <c r="H15" s="5">
        <f t="shared" si="3"/>
        <v>112</v>
      </c>
      <c r="I15" s="5">
        <f t="shared" si="3"/>
        <v>189</v>
      </c>
      <c r="J15" s="5">
        <f t="shared" si="3"/>
        <v>193</v>
      </c>
      <c r="K15" s="5">
        <f t="shared" si="3"/>
        <v>153</v>
      </c>
      <c r="L15" s="5">
        <f t="shared" si="3"/>
        <v>67</v>
      </c>
      <c r="M15" s="5">
        <f t="shared" si="3"/>
        <v>874</v>
      </c>
      <c r="N15" s="5">
        <f t="shared" ref="N15" si="4">N16-N9-N10-N11-N12-N13-N14</f>
        <v>1878</v>
      </c>
      <c r="O15" s="5">
        <f>O16-O9-O10-O11-O12-O13-O14</f>
        <v>665173</v>
      </c>
      <c r="P15" s="5">
        <f>P16-P9-P10-P11-P12-P13-P14</f>
        <v>19848</v>
      </c>
      <c r="Q15" s="11">
        <f t="shared" si="2"/>
        <v>1004</v>
      </c>
      <c r="R15" s="6">
        <f t="shared" si="0"/>
        <v>19.768924302788843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4323</v>
      </c>
      <c r="E16" s="5">
        <v>3943</v>
      </c>
      <c r="F16" s="5">
        <v>7981</v>
      </c>
      <c r="G16" s="5">
        <v>9280</v>
      </c>
      <c r="H16" s="5">
        <v>15983</v>
      </c>
      <c r="I16" s="5">
        <v>18273</v>
      </c>
      <c r="J16" s="5">
        <v>10934</v>
      </c>
      <c r="K16" s="5">
        <v>10631</v>
      </c>
      <c r="L16" s="5">
        <v>5093</v>
      </c>
      <c r="M16" s="5">
        <v>178227</v>
      </c>
      <c r="N16" s="11">
        <f t="shared" ref="N16:N48" si="5">SUM(D16:M16)</f>
        <v>264668</v>
      </c>
      <c r="O16" s="5">
        <v>206167113</v>
      </c>
      <c r="P16" s="5">
        <v>1479503</v>
      </c>
      <c r="Q16" s="11">
        <f t="shared" si="2"/>
        <v>86441</v>
      </c>
      <c r="R16" s="6">
        <f t="shared" si="0"/>
        <v>17.115755255029441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66</v>
      </c>
      <c r="E17" s="5">
        <f t="shared" ref="E17:M17" si="6">E18-E16-E3-E4-E5-E6-E7-E8</f>
        <v>84</v>
      </c>
      <c r="F17" s="5">
        <f t="shared" si="6"/>
        <v>90</v>
      </c>
      <c r="G17" s="5">
        <f t="shared" si="6"/>
        <v>91</v>
      </c>
      <c r="H17" s="5">
        <f t="shared" si="6"/>
        <v>152</v>
      </c>
      <c r="I17" s="5">
        <f t="shared" si="6"/>
        <v>204</v>
      </c>
      <c r="J17" s="5">
        <f t="shared" si="6"/>
        <v>145</v>
      </c>
      <c r="K17" s="5">
        <f t="shared" si="6"/>
        <v>164</v>
      </c>
      <c r="L17" s="5">
        <f t="shared" si="6"/>
        <v>52</v>
      </c>
      <c r="M17" s="5">
        <f t="shared" si="6"/>
        <v>1050</v>
      </c>
      <c r="N17" s="11">
        <f t="shared" si="5"/>
        <v>2098</v>
      </c>
      <c r="O17" s="5">
        <f>O18-O16-O3-O4-O5-O6-O7-O8</f>
        <v>925088</v>
      </c>
      <c r="P17" s="5">
        <f>P18-P16-P3-P4-P5-P6-P7-P8</f>
        <v>18320</v>
      </c>
      <c r="Q17" s="11">
        <f t="shared" si="2"/>
        <v>1048</v>
      </c>
      <c r="R17" s="6">
        <f t="shared" si="0"/>
        <v>17.480916030534353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6840</v>
      </c>
      <c r="E18" s="5">
        <v>12197</v>
      </c>
      <c r="F18" s="5">
        <v>19722</v>
      </c>
      <c r="G18" s="5">
        <v>16548</v>
      </c>
      <c r="H18" s="5">
        <v>25177</v>
      </c>
      <c r="I18" s="5">
        <v>28653</v>
      </c>
      <c r="J18" s="5">
        <v>18588</v>
      </c>
      <c r="K18" s="5">
        <v>17559</v>
      </c>
      <c r="L18" s="5">
        <v>9247</v>
      </c>
      <c r="M18" s="5">
        <v>227634</v>
      </c>
      <c r="N18" s="11">
        <f t="shared" si="5"/>
        <v>382165</v>
      </c>
      <c r="O18" s="5">
        <v>225090461</v>
      </c>
      <c r="P18" s="5">
        <v>2519288</v>
      </c>
      <c r="Q18" s="11">
        <f t="shared" si="2"/>
        <v>154531</v>
      </c>
      <c r="R18" s="6">
        <f t="shared" si="0"/>
        <v>16.302800085419754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201</v>
      </c>
      <c r="E19" s="5">
        <v>199</v>
      </c>
      <c r="F19" s="5">
        <v>294</v>
      </c>
      <c r="G19" s="5">
        <v>304</v>
      </c>
      <c r="H19" s="5">
        <v>649</v>
      </c>
      <c r="I19" s="5">
        <v>1066</v>
      </c>
      <c r="J19" s="5">
        <v>1077</v>
      </c>
      <c r="K19" s="5">
        <v>755</v>
      </c>
      <c r="L19" s="5">
        <v>302</v>
      </c>
      <c r="M19" s="5">
        <v>1987</v>
      </c>
      <c r="N19" s="11">
        <f t="shared" si="5"/>
        <v>6834</v>
      </c>
      <c r="O19" s="5">
        <v>1297581</v>
      </c>
      <c r="P19" s="5">
        <v>97458</v>
      </c>
      <c r="Q19" s="11">
        <f t="shared" si="2"/>
        <v>4847</v>
      </c>
      <c r="R19" s="6">
        <f t="shared" si="0"/>
        <v>20.106870229007633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1554</v>
      </c>
      <c r="E20" s="5">
        <v>1184</v>
      </c>
      <c r="F20" s="5">
        <v>1760</v>
      </c>
      <c r="G20" s="5">
        <v>1679</v>
      </c>
      <c r="H20" s="5">
        <v>4857</v>
      </c>
      <c r="I20" s="5">
        <v>8322</v>
      </c>
      <c r="J20" s="5">
        <v>7697</v>
      </c>
      <c r="K20" s="5">
        <v>6291</v>
      </c>
      <c r="L20" s="5">
        <v>2322</v>
      </c>
      <c r="M20" s="5">
        <v>11182</v>
      </c>
      <c r="N20" s="11">
        <f t="shared" si="5"/>
        <v>46848</v>
      </c>
      <c r="O20" s="5">
        <v>6069940</v>
      </c>
      <c r="P20" s="5">
        <v>754337</v>
      </c>
      <c r="Q20" s="11">
        <f t="shared" si="2"/>
        <v>35666</v>
      </c>
      <c r="R20" s="6">
        <f t="shared" si="0"/>
        <v>21.150030841697976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9</v>
      </c>
      <c r="E21" s="5">
        <v>5</v>
      </c>
      <c r="F21" s="5">
        <v>12</v>
      </c>
      <c r="G21" s="5">
        <v>8</v>
      </c>
      <c r="H21" s="5">
        <v>29</v>
      </c>
      <c r="I21" s="5">
        <v>113</v>
      </c>
      <c r="J21" s="5">
        <v>62</v>
      </c>
      <c r="K21" s="5">
        <v>57</v>
      </c>
      <c r="L21" s="5">
        <v>33</v>
      </c>
      <c r="M21" s="5">
        <v>184</v>
      </c>
      <c r="N21" s="11">
        <f t="shared" si="5"/>
        <v>512</v>
      </c>
      <c r="O21" s="5">
        <v>101339</v>
      </c>
      <c r="P21" s="5">
        <v>8041</v>
      </c>
      <c r="Q21" s="11">
        <f t="shared" si="2"/>
        <v>328</v>
      </c>
      <c r="R21" s="6">
        <f t="shared" si="0"/>
        <v>24.515243902439025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10</v>
      </c>
      <c r="E22" s="5">
        <v>8</v>
      </c>
      <c r="F22" s="5">
        <v>15</v>
      </c>
      <c r="G22" s="5">
        <v>20</v>
      </c>
      <c r="H22" s="5">
        <v>23</v>
      </c>
      <c r="I22" s="5">
        <v>65</v>
      </c>
      <c r="J22" s="5">
        <v>44</v>
      </c>
      <c r="K22" s="5">
        <v>58</v>
      </c>
      <c r="L22" s="5">
        <v>38</v>
      </c>
      <c r="M22" s="5">
        <v>199</v>
      </c>
      <c r="N22" s="11">
        <f t="shared" si="5"/>
        <v>480</v>
      </c>
      <c r="O22" s="5">
        <v>106904</v>
      </c>
      <c r="P22" s="5">
        <v>7467</v>
      </c>
      <c r="Q22" s="11">
        <f t="shared" si="2"/>
        <v>281</v>
      </c>
      <c r="R22" s="6">
        <f t="shared" si="0"/>
        <v>26.572953736654803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4</v>
      </c>
      <c r="G23" s="5">
        <v>0</v>
      </c>
      <c r="H23" s="5">
        <v>3</v>
      </c>
      <c r="I23" s="5">
        <v>7</v>
      </c>
      <c r="J23" s="5">
        <v>22</v>
      </c>
      <c r="K23" s="5">
        <v>10</v>
      </c>
      <c r="L23" s="5">
        <v>6</v>
      </c>
      <c r="M23" s="5">
        <v>43</v>
      </c>
      <c r="N23" s="11">
        <f t="shared" si="5"/>
        <v>95</v>
      </c>
      <c r="O23" s="5">
        <v>26874</v>
      </c>
      <c r="P23" s="5">
        <v>1575</v>
      </c>
      <c r="Q23" s="11">
        <f t="shared" si="2"/>
        <v>52</v>
      </c>
      <c r="R23" s="6">
        <f t="shared" si="0"/>
        <v>30.28846153846154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10</v>
      </c>
      <c r="E24" s="5">
        <f t="shared" ref="E24:M24" si="7">E25-E19-E20-E21-E22-E23</f>
        <v>16</v>
      </c>
      <c r="F24" s="5">
        <f t="shared" si="7"/>
        <v>48</v>
      </c>
      <c r="G24" s="5">
        <f t="shared" si="7"/>
        <v>73</v>
      </c>
      <c r="H24" s="5">
        <f t="shared" si="7"/>
        <v>114</v>
      </c>
      <c r="I24" s="5">
        <f t="shared" si="7"/>
        <v>316</v>
      </c>
      <c r="J24" s="5">
        <f t="shared" si="7"/>
        <v>267</v>
      </c>
      <c r="K24" s="5">
        <f t="shared" si="7"/>
        <v>156</v>
      </c>
      <c r="L24" s="5">
        <f t="shared" si="7"/>
        <v>183</v>
      </c>
      <c r="M24" s="5">
        <f t="shared" si="7"/>
        <v>1547</v>
      </c>
      <c r="N24" s="11">
        <f t="shared" si="5"/>
        <v>2730</v>
      </c>
      <c r="O24" s="5">
        <f>O25-O19-O20-O21-O22-O23</f>
        <v>1060418</v>
      </c>
      <c r="P24" s="5">
        <f>P25-P19-P20-P21-P22-P23</f>
        <v>31405</v>
      </c>
      <c r="Q24" s="11">
        <f t="shared" si="2"/>
        <v>1183</v>
      </c>
      <c r="R24" s="6">
        <f t="shared" si="0"/>
        <v>26.546914623837701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1784</v>
      </c>
      <c r="E25" s="5">
        <v>1412</v>
      </c>
      <c r="F25" s="5">
        <v>2133</v>
      </c>
      <c r="G25" s="5">
        <v>2084</v>
      </c>
      <c r="H25" s="5">
        <v>5675</v>
      </c>
      <c r="I25" s="5">
        <v>9889</v>
      </c>
      <c r="J25" s="5">
        <v>9169</v>
      </c>
      <c r="K25" s="5">
        <v>7327</v>
      </c>
      <c r="L25" s="5">
        <v>2884</v>
      </c>
      <c r="M25" s="5">
        <v>15142</v>
      </c>
      <c r="N25" s="11">
        <f t="shared" si="5"/>
        <v>57499</v>
      </c>
      <c r="O25" s="5">
        <v>8663056</v>
      </c>
      <c r="P25" s="5">
        <v>900283</v>
      </c>
      <c r="Q25" s="11">
        <f t="shared" si="2"/>
        <v>42357</v>
      </c>
      <c r="R25" s="6">
        <f t="shared" si="0"/>
        <v>21.254645040961353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52</v>
      </c>
      <c r="E26" s="5">
        <v>38</v>
      </c>
      <c r="F26" s="5">
        <v>37</v>
      </c>
      <c r="G26" s="5">
        <v>45</v>
      </c>
      <c r="H26" s="5">
        <v>96</v>
      </c>
      <c r="I26" s="5">
        <v>235</v>
      </c>
      <c r="J26" s="5">
        <v>138</v>
      </c>
      <c r="K26" s="5">
        <v>206</v>
      </c>
      <c r="L26" s="5">
        <v>129</v>
      </c>
      <c r="M26" s="5">
        <v>424</v>
      </c>
      <c r="N26" s="11">
        <f t="shared" si="5"/>
        <v>1400</v>
      </c>
      <c r="O26" s="5">
        <v>138619</v>
      </c>
      <c r="P26" s="5">
        <v>25310</v>
      </c>
      <c r="Q26" s="11">
        <f t="shared" si="2"/>
        <v>976</v>
      </c>
      <c r="R26" s="6">
        <f t="shared" si="0"/>
        <v>25.932377049180328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105</v>
      </c>
      <c r="E27" s="5">
        <v>195</v>
      </c>
      <c r="F27" s="5">
        <v>208</v>
      </c>
      <c r="G27" s="5">
        <v>136</v>
      </c>
      <c r="H27" s="5">
        <v>421</v>
      </c>
      <c r="I27" s="5">
        <v>646</v>
      </c>
      <c r="J27" s="5">
        <v>791</v>
      </c>
      <c r="K27" s="5">
        <v>605</v>
      </c>
      <c r="L27" s="5">
        <v>297</v>
      </c>
      <c r="M27" s="5">
        <v>1805</v>
      </c>
      <c r="N27" s="11">
        <f t="shared" si="5"/>
        <v>5209</v>
      </c>
      <c r="O27" s="5">
        <v>916684</v>
      </c>
      <c r="P27" s="5">
        <v>77435</v>
      </c>
      <c r="Q27" s="11">
        <f t="shared" si="2"/>
        <v>3404</v>
      </c>
      <c r="R27" s="6">
        <f t="shared" si="0"/>
        <v>22.748237367802584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119</v>
      </c>
      <c r="E28" s="5">
        <v>207</v>
      </c>
      <c r="F28" s="5">
        <v>301</v>
      </c>
      <c r="G28" s="5">
        <v>218</v>
      </c>
      <c r="H28" s="5">
        <v>557</v>
      </c>
      <c r="I28" s="5">
        <v>1057</v>
      </c>
      <c r="J28" s="5">
        <v>1076</v>
      </c>
      <c r="K28" s="5">
        <v>1039</v>
      </c>
      <c r="L28" s="5">
        <v>366</v>
      </c>
      <c r="M28" s="5">
        <v>1497</v>
      </c>
      <c r="N28" s="11">
        <f t="shared" si="5"/>
        <v>6437</v>
      </c>
      <c r="O28" s="5">
        <v>674735</v>
      </c>
      <c r="P28" s="5">
        <v>112562</v>
      </c>
      <c r="Q28" s="11">
        <f t="shared" si="2"/>
        <v>4940</v>
      </c>
      <c r="R28" s="6">
        <f t="shared" si="0"/>
        <v>22.785829959514171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52</v>
      </c>
      <c r="E29" s="5">
        <v>113</v>
      </c>
      <c r="F29" s="5">
        <v>132</v>
      </c>
      <c r="G29" s="5">
        <v>98</v>
      </c>
      <c r="H29" s="5">
        <v>230</v>
      </c>
      <c r="I29" s="5">
        <v>281</v>
      </c>
      <c r="J29" s="5">
        <v>298</v>
      </c>
      <c r="K29" s="5">
        <v>251</v>
      </c>
      <c r="L29" s="5">
        <v>92</v>
      </c>
      <c r="M29" s="5">
        <v>555</v>
      </c>
      <c r="N29" s="11">
        <f t="shared" si="5"/>
        <v>2102</v>
      </c>
      <c r="O29" s="5">
        <v>306373</v>
      </c>
      <c r="P29" s="5">
        <v>29866</v>
      </c>
      <c r="Q29" s="11">
        <f t="shared" si="2"/>
        <v>1547</v>
      </c>
      <c r="R29" s="6">
        <f t="shared" si="0"/>
        <v>19.305753070458952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189</v>
      </c>
      <c r="E30" s="5">
        <v>122</v>
      </c>
      <c r="F30" s="5">
        <v>114</v>
      </c>
      <c r="G30" s="5">
        <v>125</v>
      </c>
      <c r="H30" s="5">
        <v>351</v>
      </c>
      <c r="I30" s="5">
        <v>1066</v>
      </c>
      <c r="J30" s="5">
        <v>504</v>
      </c>
      <c r="K30" s="5">
        <v>591</v>
      </c>
      <c r="L30" s="5">
        <v>200</v>
      </c>
      <c r="M30" s="5">
        <v>1219</v>
      </c>
      <c r="N30" s="11">
        <f t="shared" si="5"/>
        <v>4481</v>
      </c>
      <c r="O30" s="5">
        <v>288201</v>
      </c>
      <c r="P30" s="5">
        <v>66824</v>
      </c>
      <c r="Q30" s="11">
        <f t="shared" si="2"/>
        <v>3262</v>
      </c>
      <c r="R30" s="6">
        <f t="shared" si="0"/>
        <v>20.485591661557326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15</v>
      </c>
      <c r="E31" s="5">
        <v>30</v>
      </c>
      <c r="F31" s="5">
        <v>36</v>
      </c>
      <c r="G31" s="5">
        <v>45</v>
      </c>
      <c r="H31" s="5">
        <v>111</v>
      </c>
      <c r="I31" s="5">
        <v>178</v>
      </c>
      <c r="J31" s="5">
        <v>199</v>
      </c>
      <c r="K31" s="5">
        <v>122</v>
      </c>
      <c r="L31" s="5">
        <v>57</v>
      </c>
      <c r="M31" s="5">
        <v>206</v>
      </c>
      <c r="N31" s="11">
        <f t="shared" si="5"/>
        <v>999</v>
      </c>
      <c r="O31" s="5">
        <v>108839</v>
      </c>
      <c r="P31" s="5">
        <v>17204</v>
      </c>
      <c r="Q31" s="11">
        <f t="shared" si="2"/>
        <v>793</v>
      </c>
      <c r="R31" s="6">
        <f t="shared" si="0"/>
        <v>21.694829760403533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27</v>
      </c>
      <c r="E32" s="5">
        <v>56</v>
      </c>
      <c r="F32" s="5">
        <v>52</v>
      </c>
      <c r="G32" s="5">
        <v>54</v>
      </c>
      <c r="H32" s="5">
        <v>112</v>
      </c>
      <c r="I32" s="5">
        <v>192</v>
      </c>
      <c r="J32" s="5">
        <v>120</v>
      </c>
      <c r="K32" s="5">
        <v>174</v>
      </c>
      <c r="L32" s="5">
        <v>106</v>
      </c>
      <c r="M32" s="5">
        <v>446</v>
      </c>
      <c r="N32" s="11">
        <f t="shared" si="5"/>
        <v>1339</v>
      </c>
      <c r="O32" s="5">
        <v>221962</v>
      </c>
      <c r="P32" s="5">
        <v>21385</v>
      </c>
      <c r="Q32" s="11">
        <f t="shared" si="2"/>
        <v>893</v>
      </c>
      <c r="R32" s="6">
        <f t="shared" si="0"/>
        <v>23.94736842105263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350</v>
      </c>
      <c r="E33" s="5">
        <v>280</v>
      </c>
      <c r="F33" s="5">
        <v>275</v>
      </c>
      <c r="G33" s="5">
        <v>274</v>
      </c>
      <c r="H33" s="5">
        <v>584</v>
      </c>
      <c r="I33" s="5">
        <v>1443</v>
      </c>
      <c r="J33" s="5">
        <v>1072</v>
      </c>
      <c r="K33" s="5">
        <v>1986</v>
      </c>
      <c r="L33" s="5">
        <v>569</v>
      </c>
      <c r="M33" s="5">
        <v>2940</v>
      </c>
      <c r="N33" s="11">
        <f t="shared" si="5"/>
        <v>9773</v>
      </c>
      <c r="O33" s="5">
        <v>1423652</v>
      </c>
      <c r="P33" s="5">
        <v>174480</v>
      </c>
      <c r="Q33" s="11">
        <f t="shared" si="2"/>
        <v>6833</v>
      </c>
      <c r="R33" s="6">
        <f t="shared" si="0"/>
        <v>25.534904141665447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21</v>
      </c>
      <c r="E34" s="5">
        <v>24</v>
      </c>
      <c r="F34" s="5">
        <v>36</v>
      </c>
      <c r="G34" s="5">
        <v>21</v>
      </c>
      <c r="H34" s="5">
        <v>162</v>
      </c>
      <c r="I34" s="5">
        <v>125</v>
      </c>
      <c r="J34" s="5">
        <v>142</v>
      </c>
      <c r="K34" s="5">
        <v>147</v>
      </c>
      <c r="L34" s="5">
        <v>40</v>
      </c>
      <c r="M34" s="5">
        <v>188</v>
      </c>
      <c r="N34" s="11">
        <f t="shared" si="5"/>
        <v>906</v>
      </c>
      <c r="O34" s="5">
        <v>77307</v>
      </c>
      <c r="P34" s="5">
        <v>14990</v>
      </c>
      <c r="Q34" s="11">
        <f t="shared" si="2"/>
        <v>718</v>
      </c>
      <c r="R34" s="6">
        <f t="shared" si="0"/>
        <v>20.877437325905291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16</v>
      </c>
      <c r="E35" s="5">
        <v>13</v>
      </c>
      <c r="F35" s="5">
        <v>9</v>
      </c>
      <c r="G35" s="5">
        <v>8</v>
      </c>
      <c r="H35" s="5">
        <v>9</v>
      </c>
      <c r="I35" s="5">
        <v>15</v>
      </c>
      <c r="J35" s="5">
        <v>8</v>
      </c>
      <c r="K35" s="5">
        <v>23</v>
      </c>
      <c r="L35" s="5">
        <v>7</v>
      </c>
      <c r="M35" s="5">
        <v>40</v>
      </c>
      <c r="N35" s="11">
        <f t="shared" si="5"/>
        <v>148</v>
      </c>
      <c r="O35" s="5">
        <v>14883</v>
      </c>
      <c r="P35" s="5">
        <v>2111</v>
      </c>
      <c r="Q35" s="11">
        <f t="shared" si="2"/>
        <v>108</v>
      </c>
      <c r="R35" s="6">
        <f t="shared" si="0"/>
        <v>19.546296296296298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26</v>
      </c>
      <c r="E36" s="5">
        <v>26</v>
      </c>
      <c r="F36" s="5">
        <v>61</v>
      </c>
      <c r="G36" s="5">
        <v>67</v>
      </c>
      <c r="H36" s="5">
        <v>79</v>
      </c>
      <c r="I36" s="5">
        <v>115</v>
      </c>
      <c r="J36" s="5">
        <v>120</v>
      </c>
      <c r="K36" s="5">
        <v>106</v>
      </c>
      <c r="L36" s="5">
        <v>45</v>
      </c>
      <c r="M36" s="5">
        <v>219</v>
      </c>
      <c r="N36" s="11">
        <f t="shared" si="5"/>
        <v>864</v>
      </c>
      <c r="O36" s="5">
        <v>94847</v>
      </c>
      <c r="P36" s="5">
        <v>12964</v>
      </c>
      <c r="Q36" s="11">
        <f t="shared" si="2"/>
        <v>645</v>
      </c>
      <c r="R36" s="6">
        <f t="shared" si="0"/>
        <v>20.099224806201551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81</v>
      </c>
      <c r="E37" s="5">
        <v>8</v>
      </c>
      <c r="F37" s="5">
        <v>9</v>
      </c>
      <c r="G37" s="5">
        <v>10</v>
      </c>
      <c r="H37" s="5">
        <v>65</v>
      </c>
      <c r="I37" s="5">
        <v>201</v>
      </c>
      <c r="J37" s="5">
        <v>94</v>
      </c>
      <c r="K37" s="5">
        <v>152</v>
      </c>
      <c r="L37" s="5">
        <v>74</v>
      </c>
      <c r="M37" s="5">
        <v>549</v>
      </c>
      <c r="N37" s="11">
        <f t="shared" si="5"/>
        <v>1243</v>
      </c>
      <c r="O37" s="5">
        <v>266484</v>
      </c>
      <c r="P37" s="5">
        <v>17200</v>
      </c>
      <c r="Q37" s="11">
        <f t="shared" si="2"/>
        <v>694</v>
      </c>
      <c r="R37" s="6">
        <f t="shared" si="0"/>
        <v>24.78386167146974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521</v>
      </c>
      <c r="E38" s="5">
        <f t="shared" ref="E38:M38" si="8">E39-E26-E27-E28-E29-E30-E31-E32-E33-E34-E35-E36-E37</f>
        <v>240</v>
      </c>
      <c r="F38" s="5">
        <f t="shared" si="8"/>
        <v>231</v>
      </c>
      <c r="G38" s="5">
        <f t="shared" si="8"/>
        <v>249</v>
      </c>
      <c r="H38" s="5">
        <f t="shared" si="8"/>
        <v>703</v>
      </c>
      <c r="I38" s="5">
        <f t="shared" si="8"/>
        <v>1844</v>
      </c>
      <c r="J38" s="5">
        <f t="shared" si="8"/>
        <v>867</v>
      </c>
      <c r="K38" s="5">
        <f t="shared" si="8"/>
        <v>1693</v>
      </c>
      <c r="L38" s="5">
        <f t="shared" si="8"/>
        <v>620</v>
      </c>
      <c r="M38" s="5">
        <f t="shared" si="8"/>
        <v>3289</v>
      </c>
      <c r="N38" s="11">
        <f t="shared" si="5"/>
        <v>10257</v>
      </c>
      <c r="O38" s="5">
        <f>O39-O26-O27-O28-O29-O30-O31-O32-O33-O34-O35-O36-O37</f>
        <v>1072674</v>
      </c>
      <c r="P38" s="5">
        <f>P39-P26-P27-P28-P29-P30-P31-P32-P33-P34-P35-P36-P37</f>
        <v>165196</v>
      </c>
      <c r="Q38" s="11">
        <f t="shared" si="2"/>
        <v>6968</v>
      </c>
      <c r="R38" s="6">
        <f t="shared" si="0"/>
        <v>23.70780711825488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1574</v>
      </c>
      <c r="E39" s="5">
        <v>1352</v>
      </c>
      <c r="F39" s="5">
        <v>1501</v>
      </c>
      <c r="G39" s="5">
        <v>1350</v>
      </c>
      <c r="H39" s="5">
        <v>3480</v>
      </c>
      <c r="I39" s="5">
        <v>7398</v>
      </c>
      <c r="J39" s="5">
        <v>5429</v>
      </c>
      <c r="K39" s="5">
        <v>7095</v>
      </c>
      <c r="L39" s="5">
        <v>2602</v>
      </c>
      <c r="M39" s="5">
        <v>13377</v>
      </c>
      <c r="N39" s="11">
        <f t="shared" si="5"/>
        <v>45158</v>
      </c>
      <c r="O39" s="5">
        <v>5605260</v>
      </c>
      <c r="P39" s="5">
        <v>737527</v>
      </c>
      <c r="Q39" s="11">
        <f t="shared" si="2"/>
        <v>31781</v>
      </c>
      <c r="R39" s="6">
        <f t="shared" si="0"/>
        <v>23.206538497844623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206</v>
      </c>
      <c r="E40" s="5">
        <v>164</v>
      </c>
      <c r="F40" s="5">
        <v>231</v>
      </c>
      <c r="G40" s="5">
        <v>222</v>
      </c>
      <c r="H40" s="5">
        <v>515</v>
      </c>
      <c r="I40" s="5">
        <v>872</v>
      </c>
      <c r="J40" s="5">
        <v>748</v>
      </c>
      <c r="K40" s="5">
        <v>451</v>
      </c>
      <c r="L40" s="5">
        <v>218</v>
      </c>
      <c r="M40" s="5">
        <v>1008</v>
      </c>
      <c r="N40" s="11">
        <f t="shared" si="5"/>
        <v>4635</v>
      </c>
      <c r="O40" s="5">
        <v>589860</v>
      </c>
      <c r="P40" s="5">
        <v>67079</v>
      </c>
      <c r="Q40" s="11">
        <f t="shared" si="2"/>
        <v>3627</v>
      </c>
      <c r="R40" s="6">
        <f t="shared" si="0"/>
        <v>18.49434794596085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88</v>
      </c>
      <c r="E41" s="5">
        <v>44</v>
      </c>
      <c r="F41" s="5">
        <v>38</v>
      </c>
      <c r="G41" s="5">
        <v>40</v>
      </c>
      <c r="H41" s="5">
        <v>89</v>
      </c>
      <c r="I41" s="5">
        <v>143</v>
      </c>
      <c r="J41" s="5">
        <v>118</v>
      </c>
      <c r="K41" s="5">
        <v>86</v>
      </c>
      <c r="L41" s="5">
        <v>49</v>
      </c>
      <c r="M41" s="5">
        <v>334</v>
      </c>
      <c r="N41" s="11">
        <f t="shared" si="5"/>
        <v>1029</v>
      </c>
      <c r="O41" s="5">
        <v>195684</v>
      </c>
      <c r="P41" s="5">
        <v>12740</v>
      </c>
      <c r="Q41" s="11">
        <f t="shared" si="2"/>
        <v>695</v>
      </c>
      <c r="R41" s="6">
        <f t="shared" si="0"/>
        <v>18.330935251798561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10</v>
      </c>
      <c r="E42" s="5">
        <f t="shared" ref="E42:M42" si="9">E43-E40-E41</f>
        <v>1</v>
      </c>
      <c r="F42" s="5">
        <f t="shared" si="9"/>
        <v>9</v>
      </c>
      <c r="G42" s="5">
        <f t="shared" si="9"/>
        <v>25</v>
      </c>
      <c r="H42" s="5">
        <f t="shared" si="9"/>
        <v>63</v>
      </c>
      <c r="I42" s="5">
        <f t="shared" si="9"/>
        <v>49</v>
      </c>
      <c r="J42" s="5">
        <f t="shared" si="9"/>
        <v>91</v>
      </c>
      <c r="K42" s="5">
        <f t="shared" si="9"/>
        <v>80</v>
      </c>
      <c r="L42" s="5">
        <f t="shared" si="9"/>
        <v>24</v>
      </c>
      <c r="M42" s="5">
        <f t="shared" si="9"/>
        <v>221</v>
      </c>
      <c r="N42" s="11">
        <f t="shared" si="5"/>
        <v>573</v>
      </c>
      <c r="O42" s="5">
        <f>O43-O40-O41</f>
        <v>98273</v>
      </c>
      <c r="P42" s="5">
        <f>P43-P40-P41</f>
        <v>8277</v>
      </c>
      <c r="Q42" s="11">
        <f t="shared" si="2"/>
        <v>352</v>
      </c>
      <c r="R42" s="6">
        <f t="shared" si="0"/>
        <v>23.514204545454547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304</v>
      </c>
      <c r="E43" s="5">
        <v>209</v>
      </c>
      <c r="F43" s="5">
        <v>278</v>
      </c>
      <c r="G43" s="5">
        <v>287</v>
      </c>
      <c r="H43" s="5">
        <v>667</v>
      </c>
      <c r="I43" s="5">
        <v>1064</v>
      </c>
      <c r="J43" s="5">
        <v>957</v>
      </c>
      <c r="K43" s="5">
        <v>617</v>
      </c>
      <c r="L43" s="5">
        <v>291</v>
      </c>
      <c r="M43" s="5">
        <v>1563</v>
      </c>
      <c r="N43" s="11">
        <f t="shared" si="5"/>
        <v>6237</v>
      </c>
      <c r="O43" s="5">
        <v>883817</v>
      </c>
      <c r="P43" s="5">
        <v>88096</v>
      </c>
      <c r="Q43" s="11">
        <f t="shared" si="2"/>
        <v>4674</v>
      </c>
      <c r="R43" s="6">
        <f t="shared" si="0"/>
        <v>18.848095849379547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21</v>
      </c>
      <c r="E44" s="8">
        <v>9</v>
      </c>
      <c r="F44" s="8">
        <v>12</v>
      </c>
      <c r="G44" s="8">
        <v>6</v>
      </c>
      <c r="H44" s="8">
        <v>21</v>
      </c>
      <c r="I44" s="8">
        <v>122</v>
      </c>
      <c r="J44" s="8">
        <v>47</v>
      </c>
      <c r="K44" s="8">
        <v>87</v>
      </c>
      <c r="L44" s="8">
        <v>77</v>
      </c>
      <c r="M44" s="8">
        <v>800</v>
      </c>
      <c r="N44" s="11">
        <f t="shared" si="5"/>
        <v>1202</v>
      </c>
      <c r="O44" s="8">
        <v>568279</v>
      </c>
      <c r="P44" s="8">
        <v>12264</v>
      </c>
      <c r="Q44" s="11">
        <f t="shared" si="2"/>
        <v>402</v>
      </c>
      <c r="R44" s="6">
        <f t="shared" si="0"/>
        <v>30.507462686567163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18</v>
      </c>
      <c r="E45" s="8">
        <f t="shared" ref="E45:M45" si="10">E46-E44</f>
        <v>3</v>
      </c>
      <c r="F45" s="8">
        <f t="shared" si="10"/>
        <v>33</v>
      </c>
      <c r="G45" s="8">
        <f t="shared" si="10"/>
        <v>24</v>
      </c>
      <c r="H45" s="8">
        <f t="shared" si="10"/>
        <v>159</v>
      </c>
      <c r="I45" s="8">
        <f t="shared" si="10"/>
        <v>107</v>
      </c>
      <c r="J45" s="8">
        <f t="shared" si="10"/>
        <v>73</v>
      </c>
      <c r="K45" s="8">
        <f t="shared" si="10"/>
        <v>119</v>
      </c>
      <c r="L45" s="8">
        <f t="shared" si="10"/>
        <v>36</v>
      </c>
      <c r="M45" s="8">
        <f t="shared" si="10"/>
        <v>749</v>
      </c>
      <c r="N45" s="11">
        <f t="shared" si="5"/>
        <v>1321</v>
      </c>
      <c r="O45" s="8">
        <f>O46-O44</f>
        <v>589878</v>
      </c>
      <c r="P45" s="8">
        <f>P46-P44</f>
        <v>11912</v>
      </c>
      <c r="Q45" s="11">
        <f t="shared" si="2"/>
        <v>572</v>
      </c>
      <c r="R45" s="6">
        <f t="shared" si="0"/>
        <v>20.825174825174827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39</v>
      </c>
      <c r="E46" s="8">
        <v>12</v>
      </c>
      <c r="F46" s="8">
        <v>45</v>
      </c>
      <c r="G46" s="8">
        <v>30</v>
      </c>
      <c r="H46" s="8">
        <v>180</v>
      </c>
      <c r="I46" s="8">
        <v>229</v>
      </c>
      <c r="J46" s="8">
        <v>120</v>
      </c>
      <c r="K46" s="8">
        <v>206</v>
      </c>
      <c r="L46" s="8">
        <v>113</v>
      </c>
      <c r="M46" s="8">
        <v>1549</v>
      </c>
      <c r="N46" s="11">
        <f t="shared" si="5"/>
        <v>2523</v>
      </c>
      <c r="O46" s="8">
        <v>1158157</v>
      </c>
      <c r="P46" s="8">
        <v>24176</v>
      </c>
      <c r="Q46" s="11">
        <f t="shared" si="2"/>
        <v>974</v>
      </c>
      <c r="R46" s="6">
        <f t="shared" si="0"/>
        <v>24.821355236139631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33</v>
      </c>
      <c r="E47" s="5">
        <v>1</v>
      </c>
      <c r="F47" s="5">
        <v>3</v>
      </c>
      <c r="G47" s="5">
        <v>12</v>
      </c>
      <c r="H47" s="5">
        <v>9</v>
      </c>
      <c r="I47" s="5">
        <v>19</v>
      </c>
      <c r="J47" s="5">
        <v>11</v>
      </c>
      <c r="K47" s="5">
        <v>13</v>
      </c>
      <c r="L47" s="5">
        <v>4</v>
      </c>
      <c r="M47" s="5">
        <v>138</v>
      </c>
      <c r="N47" s="11">
        <f t="shared" si="5"/>
        <v>243</v>
      </c>
      <c r="O47" s="5">
        <v>52344</v>
      </c>
      <c r="P47" s="5">
        <v>1535</v>
      </c>
      <c r="Q47" s="11">
        <f t="shared" si="2"/>
        <v>105</v>
      </c>
      <c r="R47" s="6">
        <f t="shared" si="0"/>
        <v>14.619047619047619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10574</v>
      </c>
      <c r="E48" s="5">
        <f t="shared" ref="E48:M48" si="11">E47+E46+E43+E39+E25+E18</f>
        <v>15183</v>
      </c>
      <c r="F48" s="5">
        <f t="shared" si="11"/>
        <v>23682</v>
      </c>
      <c r="G48" s="5">
        <f t="shared" si="11"/>
        <v>20311</v>
      </c>
      <c r="H48" s="5">
        <f t="shared" si="11"/>
        <v>35188</v>
      </c>
      <c r="I48" s="5">
        <f t="shared" si="11"/>
        <v>47252</v>
      </c>
      <c r="J48" s="5">
        <f t="shared" si="11"/>
        <v>34274</v>
      </c>
      <c r="K48" s="5">
        <f t="shared" si="11"/>
        <v>32817</v>
      </c>
      <c r="L48" s="5">
        <f t="shared" si="11"/>
        <v>15141</v>
      </c>
      <c r="M48" s="5">
        <f t="shared" si="11"/>
        <v>259403</v>
      </c>
      <c r="N48" s="11">
        <f t="shared" si="5"/>
        <v>493825</v>
      </c>
      <c r="O48" s="5">
        <f>O47+O46+O43+O39+O25+O18</f>
        <v>241453095</v>
      </c>
      <c r="P48" s="5">
        <f>P47+P46+P43+P39+P25+P18</f>
        <v>4270905</v>
      </c>
      <c r="Q48" s="11">
        <f t="shared" si="2"/>
        <v>234422</v>
      </c>
      <c r="R48" s="6">
        <f t="shared" si="0"/>
        <v>18.218874508365257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2.1412443679441098</v>
      </c>
      <c r="E49" s="6">
        <f t="shared" ref="E49" si="13">E48/$N$48*100</f>
        <v>3.0745709512479116</v>
      </c>
      <c r="F49" s="6">
        <f t="shared" ref="F49" si="14">F48/$N$48*100</f>
        <v>4.795625980863667</v>
      </c>
      <c r="G49" s="6">
        <f t="shared" ref="G49" si="15">G48/$N$48*100</f>
        <v>4.112995494355288</v>
      </c>
      <c r="H49" s="6">
        <f t="shared" ref="H49" si="16">H48/$N$48*100</f>
        <v>7.1256011745051389</v>
      </c>
      <c r="I49" s="6">
        <f t="shared" ref="I49" si="17">I48/$N$48*100</f>
        <v>9.5685718625018978</v>
      </c>
      <c r="J49" s="6">
        <f t="shared" ref="J49" si="18">J48/$N$48*100</f>
        <v>6.9405153647547211</v>
      </c>
      <c r="K49" s="6">
        <f t="shared" ref="K49" si="19">K48/$N$48*100</f>
        <v>6.6454715739381358</v>
      </c>
      <c r="L49" s="6">
        <f t="shared" ref="L49" si="20">L48/$N$48*100</f>
        <v>3.0660659140383739</v>
      </c>
      <c r="M49" s="6">
        <f t="shared" ref="M49" si="21">M48/$N$48*100</f>
        <v>52.529337315850753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2018-08-23T10:44:38Z</cp:lastPrinted>
  <dcterms:created xsi:type="dcterms:W3CDTF">2018-08-16T06:57:31Z</dcterms:created>
  <dcterms:modified xsi:type="dcterms:W3CDTF">2022-12-22T01:16:14Z</dcterms:modified>
</cp:coreProperties>
</file>